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'0503721'!$D$24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'0503721'!$F$62</definedName>
    <definedName name="ID_125816504" localSheetId="0">'0503721'!$H$62</definedName>
    <definedName name="ID_125816508" localSheetId="0">'0503721'!$H$43</definedName>
    <definedName name="ID_125816512" localSheetId="0">'0503721'!$D$65</definedName>
    <definedName name="ID_125816514" localSheetId="0">'0503721'!$F$147</definedName>
    <definedName name="ID_125816517" localSheetId="0">'0503721'!$F$136</definedName>
    <definedName name="ID_125816519" localSheetId="0">'0503721'!$E$75</definedName>
    <definedName name="ID_125816520" localSheetId="0">'0503721'!$F$79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'0503721'!$C$71</definedName>
    <definedName name="ID_125816527" localSheetId="0">'0503721'!$D$71</definedName>
    <definedName name="ID_125816528" localSheetId="0">'0503721'!$C$79</definedName>
    <definedName name="ID_125816532" localSheetId="0">'0503721'!$E$51</definedName>
    <definedName name="ID_125816533" localSheetId="0">'0503721'!$F$52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'0503721'!$D$56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'0503721'!$C$34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'0503721'!$F$43</definedName>
    <definedName name="ID_125816569" localSheetId="0">'0503721'!$F$65</definedName>
    <definedName name="ID_125816572" localSheetId="0">'0503721'!$E$136</definedName>
    <definedName name="ID_125816576" localSheetId="0">'0503721'!$D$43</definedName>
    <definedName name="ID_125816577" localSheetId="0">'0503721'!$E$96</definedName>
    <definedName name="ID_125816578" localSheetId="0">'0503721'!$G$79</definedName>
    <definedName name="ID_125816579" localSheetId="0">'0503721'!$G$136</definedName>
    <definedName name="ID_125816580" localSheetId="0">'0503721'!$E$142</definedName>
    <definedName name="ID_125816583" localSheetId="0">'0503721'!$D$75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'0503721'!$F$27</definedName>
    <definedName name="ID_125816618" localSheetId="0">'0503721'!$F$68</definedName>
    <definedName name="ID_125816620" localSheetId="0">'0503721'!$D$114</definedName>
    <definedName name="ID_125816623" localSheetId="0">'0503721'!$E$62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'0503721'!$E$43</definedName>
    <definedName name="ID_125816909" localSheetId="0">'0503721'!$G$43</definedName>
    <definedName name="ID_125817038" localSheetId="0">'0503721'!$G$65</definedName>
    <definedName name="ID_125817086" localSheetId="0">'0503721'!$G$147</definedName>
    <definedName name="ID_125817153" localSheetId="0">'0503721'!$H$71</definedName>
    <definedName name="ID_125817159" localSheetId="0">'0503721'!$E$145</definedName>
    <definedName name="ID_125817160" localSheetId="0">'0503721'!$G$145</definedName>
    <definedName name="ID_125817163" localSheetId="0">'0503721'!$D$68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'0503721'!$G$51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'0503721'!$C$56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'0503721'!$F$56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'0503721'!$H$34</definedName>
    <definedName name="ID_125817219" localSheetId="0">'0503721'!$H$141</definedName>
    <definedName name="ID_125817222" localSheetId="0">'0503721'!$G$144</definedName>
    <definedName name="ID_125817224" localSheetId="0">'0503721'!$G$75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'0503721'!$H$52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'0503721'!$C$46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'0503721'!$E$56</definedName>
    <definedName name="ID_125817261" localSheetId="0">'0503721'!$D$96</definedName>
    <definedName name="ID_125817262" localSheetId="0">'0503721'!$D$115</definedName>
    <definedName name="ID_125817263" localSheetId="0">'0503721'!$G$56</definedName>
    <definedName name="ID_125817264" localSheetId="0">'0503721'!$H$56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'0503721'!$H$98</definedName>
    <definedName name="ID_125817281" localSheetId="0">'0503721'!$C$27</definedName>
    <definedName name="ID_125817282" localSheetId="0">'0503721'!$D$27</definedName>
    <definedName name="ID_125817286" localSheetId="0">'0503721'!$G$68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'0503721'!$E$34</definedName>
    <definedName name="ID_125817295" localSheetId="0">'0503721'!$G$131</definedName>
    <definedName name="ID_125817298" localSheetId="0">'0503721'!$G$62</definedName>
    <definedName name="ID_125817300" localSheetId="0">'0503721'!$D$62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'0503721'!$F$71</definedName>
    <definedName name="ID_125817310" localSheetId="0">'0503721'!$F$145</definedName>
    <definedName name="ID_125817311" localSheetId="0">'0503721'!$G$99</definedName>
    <definedName name="ID_125817312" localSheetId="0">'0503721'!$C$75</definedName>
    <definedName name="ID_125817494" localSheetId="0">'0503721'!$G$46</definedName>
    <definedName name="ID_125817495" localSheetId="0">'0503721'!$H$46</definedName>
    <definedName name="ID_125817504" localSheetId="0">'0503721'!$G$52</definedName>
    <definedName name="ID_125817509" localSheetId="0">'0503721'!$E$143</definedName>
    <definedName name="ID_125817510" localSheetId="0">'0503721'!$D$164</definedName>
    <definedName name="ID_125817511" localSheetId="0">'0503721'!$F$46</definedName>
    <definedName name="ID_125817558" localSheetId="0">'0503721'!$E$102</definedName>
    <definedName name="ID_125817665" localSheetId="0">'0503721'!$C$52</definedName>
    <definedName name="ID_125817678" localSheetId="0">'0503721'!$D$52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'0503721'!$F$34</definedName>
    <definedName name="ID_125817727" localSheetId="0">'0503721'!$H$65</definedName>
    <definedName name="ID_125817731" localSheetId="0">'0503721'!$C$43</definedName>
    <definedName name="ID_125817733" localSheetId="0">'0503721'!$G$71</definedName>
    <definedName name="ID_125817734" localSheetId="0">'0503721'!$H$75</definedName>
    <definedName name="ID_125817735" localSheetId="0">'0503721'!$E$79</definedName>
    <definedName name="ID_125817736" localSheetId="0">'0503721'!$C$68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'0503721'!$C$51</definedName>
    <definedName name="ID_125817755" localSheetId="0">'0503721'!$D$51</definedName>
    <definedName name="ID_125817756" localSheetId="0">'0503721'!$E$46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'0503721'!$C$62</definedName>
    <definedName name="ID_125817805" localSheetId="0">'0503721'!$F$144</definedName>
    <definedName name="ID_125817808" localSheetId="0">'0503721'!$C$65</definedName>
    <definedName name="ID_125817810" localSheetId="0">'0503721'!$E$65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'0503721'!$D$79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'0503721'!$F$51</definedName>
    <definedName name="ID_125817831" localSheetId="0">'0503721'!$E$52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'0503721'!$E$68</definedName>
    <definedName name="ID_125817869" localSheetId="0">'0503721'!$H$101</definedName>
    <definedName name="ID_125817870" localSheetId="0">'0503721'!$F$104</definedName>
    <definedName name="ID_125817871" localSheetId="0">'0503721'!$C$24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'0503721'!$G$34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'0503721'!$F$75</definedName>
    <definedName name="ID_125817892" localSheetId="0">'0503721'!$H$79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'0503721'!$H$51</definedName>
    <definedName name="ID_125817903" localSheetId="0">'0503721'!$F$164</definedName>
    <definedName name="ID_125817904" localSheetId="0">'0503721'!$E$93</definedName>
    <definedName name="ID_125817905" localSheetId="0">'0503721'!$D$46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'0503721'!$B$52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'0503721'!$B$51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'0503721'!$B$75</definedName>
    <definedName name="ID_584830952" localSheetId="0">'0503721'!$B$79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'0503721'!$B$63:$J$63</definedName>
    <definedName name="T_30200296427" localSheetId="0">'0503721'!$B$69:$J$69</definedName>
    <definedName name="T_30200296437" localSheetId="0">'0503721'!$B$35:$J$36</definedName>
    <definedName name="T_30200296447" localSheetId="0">'0503721'!$B$44:$J$44</definedName>
    <definedName name="T_30200296457" localSheetId="0">'0503721'!$B$88:$J$90</definedName>
    <definedName name="T_30200296467" localSheetId="0">'0503721'!$B$19:$J$19</definedName>
    <definedName name="T_30200296477" localSheetId="0">'0503721'!$B$25:$J$25</definedName>
    <definedName name="T_30200296487" localSheetId="0">'0503721'!$C$183:$H$192</definedName>
    <definedName name="T_30200296497" localSheetId="0">'0503721'!$B$28:$J$29</definedName>
    <definedName name="T_30200296507" localSheetId="0">'0503721'!$B$53:$J$54</definedName>
    <definedName name="T_30200296517" localSheetId="0">'0503721'!$B$76:$J$77</definedName>
    <definedName name="T_30200296527" localSheetId="0">'0503721'!$B$22:$J$22</definedName>
    <definedName name="T_30200296537" localSheetId="0">'0503721'!$B$110:$J$110</definedName>
    <definedName name="T_30200296547" localSheetId="0">'0503721'!$B$57:$J$60</definedName>
    <definedName name="T_30200296557" localSheetId="0">'0503721'!$B$32:$J$32</definedName>
    <definedName name="T_30200296567" localSheetId="0">'0503721'!$B$66:$J$66</definedName>
    <definedName name="T_30200296577" localSheetId="0">'0503721'!$B$72:$J$73</definedName>
    <definedName name="T_30200296587" localSheetId="0">'0503721'!$B$47:$J$49</definedName>
    <definedName name="T_30200296597" localSheetId="0">'0503721'!$B$80:$J$80</definedName>
    <definedName name="T_30200296607" localSheetId="0">'0503721'!$B$107:$J$107</definedName>
    <definedName name="TR_30200296417" localSheetId="0">'0503721'!$B$63:$J$63</definedName>
    <definedName name="TR_30200296427" localSheetId="0">'0503721'!$B$69:$J$69</definedName>
    <definedName name="TR_30200296437_2362057511" localSheetId="0">'0503721'!$B$35:$J$35</definedName>
    <definedName name="TR_30200296437_2362057512" localSheetId="0">'0503721'!$B$36:$J$36</definedName>
    <definedName name="TR_30200296447" localSheetId="0">'0503721'!$B$44:$J$44</definedName>
    <definedName name="TR_30200296457_2362057527" localSheetId="0">'0503721'!$B$88:$J$88</definedName>
    <definedName name="TR_30200296457_2362057528" localSheetId="0">'0503721'!$B$89:$J$89</definedName>
    <definedName name="TR_30200296457_2362057529" localSheetId="0">'0503721'!$B$90:$J$90</definedName>
    <definedName name="TR_30200296467" localSheetId="0">'0503721'!$B$19:$J$19</definedName>
    <definedName name="TR_30200296477" localSheetId="0">'0503721'!$B$25:$J$25</definedName>
    <definedName name="TR_30200296487" localSheetId="0">'0503721'!$C$183:$H$192</definedName>
    <definedName name="TR_30200296497_2362057509" localSheetId="0">'0503721'!$B$28:$J$28</definedName>
    <definedName name="TR_30200296497_2362057510" localSheetId="0">'0503721'!$B$29:$J$29</definedName>
    <definedName name="TR_30200296507_2362057516" localSheetId="0">'0503721'!$B$53:$J$53</definedName>
    <definedName name="TR_30200296507_2362057517" localSheetId="0">'0503721'!$B$54:$J$54</definedName>
    <definedName name="TR_30200296517_2362057525" localSheetId="0">'0503721'!$B$76:$J$76</definedName>
    <definedName name="TR_30200296517_2362057526" localSheetId="0">'0503721'!$B$77:$J$77</definedName>
    <definedName name="TR_30200296527_2362057508" localSheetId="0">'0503721'!$B$22:$J$22</definedName>
    <definedName name="TR_30200296537" localSheetId="0">'0503721'!$B$110:$J$110</definedName>
    <definedName name="TR_30200296547_2362057518" localSheetId="0">'0503721'!$B$57:$J$57</definedName>
    <definedName name="TR_30200296547_2362057519" localSheetId="0">'0503721'!$B$58:$J$58</definedName>
    <definedName name="TR_30200296547_2362057520" localSheetId="0">'0503721'!$B$59:$J$59</definedName>
    <definedName name="TR_30200296547_2362057521" localSheetId="0">'0503721'!$B$60:$J$60</definedName>
    <definedName name="TR_30200296557" localSheetId="0">'0503721'!$B$32:$J$32</definedName>
    <definedName name="TR_30200296567_2362057522" localSheetId="0">'0503721'!$B$66:$J$66</definedName>
    <definedName name="TR_30200296577_2362057523" localSheetId="0">'0503721'!$B$72:$J$72</definedName>
    <definedName name="TR_30200296577_2362057524" localSheetId="0">'0503721'!$B$73:$J$73</definedName>
    <definedName name="TR_30200296587_2362057513" localSheetId="0">'0503721'!$B$47:$J$47</definedName>
    <definedName name="TR_30200296587_2362057514" localSheetId="0">'0503721'!$B$48:$J$48</definedName>
    <definedName name="TR_30200296587_2362057515" localSheetId="0">'0503721'!$B$49:$J$49</definedName>
    <definedName name="TR_30200296597" localSheetId="0">'0503721'!$B$80:$J$80</definedName>
    <definedName name="TR_30200296607" localSheetId="0">'0503721'!$B$107:$J$107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3"/>
  <c r="H162"/>
  <c r="G162"/>
  <c r="F162"/>
  <c r="E162"/>
  <c r="H161"/>
  <c r="H160"/>
  <c r="H159"/>
  <c r="G159"/>
  <c r="F159"/>
  <c r="E159"/>
  <c r="H158"/>
  <c r="H157"/>
  <c r="H156"/>
  <c r="H155" s="1"/>
  <c r="G156"/>
  <c r="G155" s="1"/>
  <c r="F156"/>
  <c r="E156"/>
  <c r="F155"/>
  <c r="E155"/>
  <c r="H149"/>
  <c r="H148"/>
  <c r="H147"/>
  <c r="G147"/>
  <c r="F147"/>
  <c r="E147"/>
  <c r="H146"/>
  <c r="H145"/>
  <c r="H144"/>
  <c r="G144"/>
  <c r="F144"/>
  <c r="E144"/>
  <c r="H143"/>
  <c r="H142"/>
  <c r="H141"/>
  <c r="G141"/>
  <c r="F141"/>
  <c r="E141"/>
  <c r="H140"/>
  <c r="H139"/>
  <c r="H138"/>
  <c r="G138"/>
  <c r="F138"/>
  <c r="E138"/>
  <c r="H137"/>
  <c r="H136"/>
  <c r="H135"/>
  <c r="G135"/>
  <c r="F135"/>
  <c r="E135"/>
  <c r="H134"/>
  <c r="H133"/>
  <c r="H132"/>
  <c r="H131" s="1"/>
  <c r="H130" s="1"/>
  <c r="G132"/>
  <c r="G131" s="1"/>
  <c r="F132"/>
  <c r="F131" s="1"/>
  <c r="F130" s="1"/>
  <c r="E132"/>
  <c r="E131" s="1"/>
  <c r="E130" s="1"/>
  <c r="H129"/>
  <c r="H128"/>
  <c r="H127"/>
  <c r="H126"/>
  <c r="G126"/>
  <c r="F126"/>
  <c r="E126"/>
  <c r="H125"/>
  <c r="H124"/>
  <c r="H118"/>
  <c r="G118"/>
  <c r="F118"/>
  <c r="E118"/>
  <c r="H117"/>
  <c r="H116"/>
  <c r="H115"/>
  <c r="G115"/>
  <c r="F115"/>
  <c r="E115"/>
  <c r="H114"/>
  <c r="H113"/>
  <c r="H112"/>
  <c r="G112"/>
  <c r="F112"/>
  <c r="E112"/>
  <c r="H110"/>
  <c r="H109"/>
  <c r="H107"/>
  <c r="H106"/>
  <c r="H105" s="1"/>
  <c r="G105"/>
  <c r="F105"/>
  <c r="E105"/>
  <c r="H104"/>
  <c r="H103"/>
  <c r="H102" s="1"/>
  <c r="G102"/>
  <c r="F102"/>
  <c r="E102"/>
  <c r="H101"/>
  <c r="H100"/>
  <c r="H99" s="1"/>
  <c r="G99"/>
  <c r="F99"/>
  <c r="E99"/>
  <c r="H98"/>
  <c r="H97"/>
  <c r="H96" s="1"/>
  <c r="H95" s="1"/>
  <c r="H92" s="1"/>
  <c r="G96"/>
  <c r="G95" s="1"/>
  <c r="F96"/>
  <c r="F95" s="1"/>
  <c r="E96"/>
  <c r="E95" s="1"/>
  <c r="E92" s="1"/>
  <c r="H94"/>
  <c r="H90"/>
  <c r="H89"/>
  <c r="H88"/>
  <c r="H87"/>
  <c r="G87"/>
  <c r="F87"/>
  <c r="E87"/>
  <c r="H80"/>
  <c r="H79"/>
  <c r="G79"/>
  <c r="F79"/>
  <c r="E79"/>
  <c r="H77"/>
  <c r="H76"/>
  <c r="H75"/>
  <c r="G75"/>
  <c r="F75"/>
  <c r="E75"/>
  <c r="H73"/>
  <c r="H72"/>
  <c r="H71"/>
  <c r="G71"/>
  <c r="F71"/>
  <c r="E71"/>
  <c r="H69"/>
  <c r="H68" s="1"/>
  <c r="G68"/>
  <c r="F68"/>
  <c r="E68"/>
  <c r="H66"/>
  <c r="H65" s="1"/>
  <c r="G65"/>
  <c r="F65"/>
  <c r="E65"/>
  <c r="H63"/>
  <c r="H62"/>
  <c r="G62"/>
  <c r="F62"/>
  <c r="E62"/>
  <c r="H60"/>
  <c r="H59"/>
  <c r="H58"/>
  <c r="H56" s="1"/>
  <c r="H57"/>
  <c r="G56"/>
  <c r="F56"/>
  <c r="E56"/>
  <c r="H54"/>
  <c r="H52" s="1"/>
  <c r="H51" s="1"/>
  <c r="H53"/>
  <c r="G52"/>
  <c r="G51" s="1"/>
  <c r="F52"/>
  <c r="F51" s="1"/>
  <c r="E52"/>
  <c r="E51" s="1"/>
  <c r="H49"/>
  <c r="H48"/>
  <c r="H47"/>
  <c r="H46" s="1"/>
  <c r="G46"/>
  <c r="F46"/>
  <c r="E46"/>
  <c r="H44"/>
  <c r="H43"/>
  <c r="G43"/>
  <c r="F43"/>
  <c r="E43"/>
  <c r="H36"/>
  <c r="H35"/>
  <c r="H34"/>
  <c r="G34"/>
  <c r="F34"/>
  <c r="E34"/>
  <c r="H32"/>
  <c r="H31"/>
  <c r="G31"/>
  <c r="F31"/>
  <c r="E31"/>
  <c r="H29"/>
  <c r="H28"/>
  <c r="H27"/>
  <c r="G27"/>
  <c r="F27"/>
  <c r="E27"/>
  <c r="H25"/>
  <c r="H24"/>
  <c r="G24"/>
  <c r="F24"/>
  <c r="E24"/>
  <c r="H22"/>
  <c r="H21"/>
  <c r="G21"/>
  <c r="F21"/>
  <c r="E21"/>
  <c r="H19"/>
  <c r="H18" s="1"/>
  <c r="H17" s="1"/>
  <c r="G18"/>
  <c r="G17" s="1"/>
  <c r="G93" s="1"/>
  <c r="F18"/>
  <c r="F17" s="1"/>
  <c r="F93" s="1"/>
  <c r="E18"/>
  <c r="E17" s="1"/>
  <c r="E93" s="1"/>
  <c r="H93" l="1"/>
  <c r="F92"/>
  <c r="G130"/>
  <c r="G92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<sst xmlns="http://schemas.openxmlformats.org/spreadsheetml/2006/main" count="462" uniqueCount="334">
  <si>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</si>
  <si>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</si>
  <si>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</si>
  <si>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</si>
  <si>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</si>
  <si>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</si>
  <si>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</si>
  <si>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</si>
  <si>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</si>
  <si>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</si>
  <si>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</si>
  <si>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</si>
  <si>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</si>
  <si>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по ОКПО</t>
  </si>
  <si>
    <t>44122224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</si>
  <si>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</si>
  <si>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</si>
  <si>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</si>
  <si>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</si>
  <si>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</si>
  <si>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</si>
  <si>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</si>
  <si>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</si>
  <si>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</si>
  <si>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</si>
  <si>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</si>
  <si>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</si>
  <si>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</si>
  <si>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</si>
  <si>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</si>
  <si>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</si>
  <si>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</si>
  <si>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</si>
  <si>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</si>
  <si>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</si>
  <si>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</si>
  <si>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</si>
  <si>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</si>
  <si>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</si>
  <si>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</si>
  <si>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</si>
  <si>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</si>
  <si>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</si>
  <si>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</si>
  <si>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</si>
  <si>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</si>
  <si>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</si>
  <si>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</si>
  <si>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</si>
  <si>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</si>
  <si>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</si>
  <si>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</si>
  <si>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</si>
  <si>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</si>
  <si>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</si>
  <si>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</si>
  <si>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</si>
  <si>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</si>
  <si>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</si>
  <si>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</si>
  <si>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</si>
  <si>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</si>
  <si>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</si>
  <si>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</si>
  <si>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</si>
  <si>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</si>
  <si>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</si>
  <si>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</si>
  <si>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</si>
  <si>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</si>
  <si>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</si>
  <si>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</si>
  <si>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</si>
  <si>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</si>
  <si>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</si>
  <si>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</si>
  <si>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</si>
  <si>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</si>
  <si>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</si>
  <si>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</si>
  <si>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</si>
  <si>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</si>
  <si>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</si>
  <si>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</si>
  <si>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</si>
  <si>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</si>
  <si>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</si>
  <si>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</si>
  <si>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</si>
  <si>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</si>
  <si>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</si>
  <si>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</si>
  <si>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</si>
  <si>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</si>
  <si>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</si>
  <si>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</si>
  <si>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</si>
  <si>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</si>
  <si>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</si>
  <si>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</si>
  <si>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</si>
  <si>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</si>
  <si>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</si>
  <si>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</si>
  <si>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</si>
  <si>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</si>
  <si>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</si>
  <si>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</si>
  <si>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</si>
  <si>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</si>
  <si>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</si>
  <si>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</si>
  <si>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</si>
  <si>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</si>
  <si>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</si>
  <si>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</si>
  <si>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</si>
  <si>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</si>
  <si>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</si>
  <si>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</si>
  <si>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</si>
  <si>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</si>
  <si>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</si>
  <si>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</si>
  <si>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</si>
  <si>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</si>
  <si>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</si>
  <si>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</si>
  <si>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</si>
  <si>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</si>
  <si>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</si>
  <si>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</si>
  <si>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</si>
  <si>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</si>
  <si>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</si>
  <si>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</si>
  <si>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</si>
  <si>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</si>
  <si>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</si>
  <si>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</si>
  <si>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</si>
  <si>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</si>
  <si>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</si>
  <si>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</si>
  <si>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</si>
  <si>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</si>
  <si>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</si>
  <si>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</si>
  <si>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</si>
  <si>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</si>
  <si>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</si>
  <si>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</si>
  <si>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</si>
  <si>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</si>
  <si>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</si>
  <si>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</si>
  <si>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</si>
  <si>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Иные выплаты текущего характера организациям</t>
  </si>
  <si>
    <t>297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</si>
  <si>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</si>
  <si>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</si>
  <si>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</si>
  <si>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</si>
  <si>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</si>
  <si>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</si>
  <si>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</si>
  <si>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</si>
  <si>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</si>
  <si>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</si>
  <si>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</si>
  <si>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</si>
  <si>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</si>
  <si>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</si>
  <si>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</si>
  <si>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</si>
  <si>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</si>
  <si>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</si>
  <si>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</si>
  <si>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</si>
  <si>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</si>
  <si>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</si>
  <si>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</si>
  <si>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</si>
  <si>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</si>
  <si>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</si>
  <si>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</si>
  <si>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</si>
  <si>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</si>
  <si>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</si>
  <si>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</si>
  <si>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</si>
  <si>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</si>
  <si>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</si>
  <si>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</si>
  <si>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</si>
  <si>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</si>
  <si>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</si>
  <si>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</si>
  <si>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</si>
  <si>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</si>
  <si>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</si>
  <si>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</si>
  <si>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</si>
  <si>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</si>
  <si>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</si>
  <si>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</si>
  <si>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</si>
  <si>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</si>
  <si>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</si>
  <si>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</si>
  <si>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</si>
  <si>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</si>
  <si>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</si>
  <si>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</si>
  <si>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</si>
  <si>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</si>
  <si>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</si>
  <si>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</si>
  <si>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</si>
  <si>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</si>
  <si>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</si>
  <si>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</si>
  <si>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</si>
  <si>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</si>
  <si>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</si>
  <si>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</si>
  <si>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</si>
  <si>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</si>
  <si>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</si>
  <si>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</si>
  <si>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</si>
  <si>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</si>
  <si>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</si>
  <si>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</si>
  <si>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</si>
  <si>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</si>
  <si>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</si>
  <si>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</si>
  <si>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</si>
  <si>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</si>
  <si>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</si>
  <si>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</si>
  <si>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</si>
  <si>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</si>
  <si>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</si>
  <si>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</si>
  <si>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</si>
  <si>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</si>
  <si>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</si>
  <si>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</si>
  <si>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</si>
  <si>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</si>
  <si>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</si>
  <si>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</si>
  <si>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</si>
  <si>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</si>
  <si>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</si>
  <si>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</si>
  <si>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</si>
  <si>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</si>
  <si>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</si>
  <si>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</si>
  <si>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</si>
  <si>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</si>
  <si>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</si>
  <si>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</si>
  <si>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</si>
  <si>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</si>
  <si>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</si>
  <si>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</si>
  <si>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</si>
  <si>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</si>
  <si>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</si>
  <si>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</si>
  <si>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</si>
  <si>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</si>
  <si>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</si>
  <si>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</si>
  <si>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</si>
  <si>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</si>
  <si>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</si>
  <si>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</si>
  <si>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</si>
  <si>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</si>
  <si>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</si>
  <si>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</si>
  <si>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</si>
  <si>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</si>
  <si>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</si>
  <si>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</si>
  <si>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</si>
  <si>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</si>
  <si>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</si>
  <si>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</si>
  <si>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</si>
  <si>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</si>
  <si>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</si>
  <si>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</si>
  <si>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</si>
  <si>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</si>
  <si>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</si>
  <si>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</si>
  <si>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Наникова М.А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</si>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</sst>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4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04895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4"/>
  <sheetViews>
    <sheetView tabSelected="1" topLeftCell="A161" zoomScaleNormal="100" workbookViewId="0">
      <selection activeCell="E195" sqref="E19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3" t="s">
        <v>0</v>
      </c>
      <c r="C2" s="174"/>
      <c r="D2" s="174"/>
      <c r="E2" s="174"/>
      <c r="F2" s="174"/>
      <c r="G2" s="175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6" t="s">
        <v>8</v>
      </c>
      <c r="E4" s="176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172" t="s">
        <v>332</v>
      </c>
      <c r="D5" s="172"/>
      <c r="E5" s="172"/>
      <c r="F5" s="172"/>
      <c r="G5" s="8" t="s">
        <v>13</v>
      </c>
      <c r="H5" s="13" t="s">
        <v>14</v>
      </c>
      <c r="I5" s="5" t="s">
        <v>15</v>
      </c>
      <c r="J5" s="6" t="s">
        <v>16</v>
      </c>
    </row>
    <row r="6" spans="2:10" ht="29.25" customHeight="1">
      <c r="B6" s="12" t="s">
        <v>17</v>
      </c>
      <c r="C6" s="177"/>
      <c r="D6" s="177"/>
      <c r="E6" s="177"/>
      <c r="F6" s="177"/>
      <c r="G6" s="8" t="s">
        <v>18</v>
      </c>
      <c r="H6" s="14">
        <v>3128146584</v>
      </c>
      <c r="I6" s="5"/>
      <c r="J6" s="6" t="s">
        <v>19</v>
      </c>
    </row>
    <row r="7" spans="2:10" ht="45" customHeight="1">
      <c r="B7" s="12" t="s">
        <v>20</v>
      </c>
      <c r="C7" s="177" t="s">
        <v>21</v>
      </c>
      <c r="D7" s="177"/>
      <c r="E7" s="177"/>
      <c r="F7" s="177"/>
      <c r="G7" s="8" t="s">
        <v>22</v>
      </c>
      <c r="H7" s="15" t="s">
        <v>23</v>
      </c>
      <c r="I7" s="5" t="s">
        <v>24</v>
      </c>
      <c r="J7" s="6" t="s">
        <v>25</v>
      </c>
    </row>
    <row r="8" spans="2:10" ht="15" customHeight="1">
      <c r="B8" s="1"/>
      <c r="C8" s="171" t="s">
        <v>26</v>
      </c>
      <c r="D8" s="171"/>
      <c r="E8" s="171"/>
      <c r="F8" s="171"/>
      <c r="G8" s="8" t="s">
        <v>13</v>
      </c>
      <c r="H8" s="13" t="s">
        <v>27</v>
      </c>
      <c r="I8" s="5"/>
      <c r="J8" s="6" t="s">
        <v>28</v>
      </c>
    </row>
    <row r="9" spans="2:10" ht="28.5" customHeight="1">
      <c r="B9" s="12" t="s">
        <v>29</v>
      </c>
      <c r="C9" s="172"/>
      <c r="D9" s="172"/>
      <c r="E9" s="172"/>
      <c r="F9" s="172"/>
      <c r="G9" s="8" t="s">
        <v>18</v>
      </c>
      <c r="H9" s="13" t="s">
        <v>325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79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80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81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E18+E21+E24+E27+E31+E34+E43+E46</f>
        <v>164861.18</v>
      </c>
      <c r="F17" s="40">
        <f>F18+F21+F24+F27+F31+F34+F43+F46</f>
        <v>22367058.549999982</v>
      </c>
      <c r="G17" s="40">
        <f>G18+G21+G24+G27+G31+G34+G43+G46</f>
        <v>1430582.58</v>
      </c>
      <c r="H17" s="41">
        <f>H18+H21+H24+H27+H31+H34+H43+H46</f>
        <v>23962502.310000002</v>
      </c>
    </row>
    <row r="18" spans="2:10" s="6" customFormat="1" ht="12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69</v>
      </c>
      <c r="C21" s="43" t="s">
        <v>70</v>
      </c>
      <c r="D21" s="44" t="s">
        <v>71</v>
      </c>
      <c r="E21" s="45">
        <f>SUM(E22:E23)</f>
        <v>0</v>
      </c>
      <c r="F21" s="45">
        <f>SUM(F22:F23)</f>
        <v>20246268.850000001</v>
      </c>
      <c r="G21" s="45">
        <f>SUM(G22:G23)</f>
        <v>1224323.3600000001</v>
      </c>
      <c r="H21" s="46">
        <f>SUM(H22:H23)</f>
        <v>21470592.210000001</v>
      </c>
    </row>
    <row r="22" spans="2:10" s="6" customFormat="1" ht="11.25">
      <c r="B22" s="60" t="s">
        <v>72</v>
      </c>
      <c r="C22" s="55" t="s">
        <v>70</v>
      </c>
      <c r="D22" s="61" t="s">
        <v>73</v>
      </c>
      <c r="E22" s="62">
        <v>0</v>
      </c>
      <c r="F22" s="62">
        <v>20246268.850000001</v>
      </c>
      <c r="G22" s="62">
        <v>1224323.3600000001</v>
      </c>
      <c r="H22" s="59">
        <f>SUM(E22:G22)</f>
        <v>21470592.210000001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74</v>
      </c>
      <c r="C24" s="43" t="s">
        <v>75</v>
      </c>
      <c r="D24" s="44" t="s">
        <v>76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77</v>
      </c>
      <c r="C27" s="43" t="s">
        <v>78</v>
      </c>
      <c r="D27" s="44" t="s">
        <v>79</v>
      </c>
      <c r="E27" s="45">
        <f>SUM(E28:E30)</f>
        <v>87975</v>
      </c>
      <c r="F27" s="45">
        <f>SUM(F28:F30)</f>
        <v>0</v>
      </c>
      <c r="G27" s="45">
        <f>SUM(G28:G30)</f>
        <v>204784.25</v>
      </c>
      <c r="H27" s="46">
        <f>SUM(H28:H30)</f>
        <v>292759.25</v>
      </c>
    </row>
    <row r="28" spans="2:10" s="6" customFormat="1" ht="22.5">
      <c r="B28" s="60" t="s">
        <v>80</v>
      </c>
      <c r="C28" s="55" t="s">
        <v>78</v>
      </c>
      <c r="D28" s="61" t="s">
        <v>81</v>
      </c>
      <c r="E28" s="62">
        <v>87975</v>
      </c>
      <c r="F28" s="57">
        <v>0</v>
      </c>
      <c r="G28" s="62">
        <v>0</v>
      </c>
      <c r="H28" s="59">
        <f>SUM(E28:G28)</f>
        <v>87975</v>
      </c>
    </row>
    <row r="29" spans="2:10" s="6" customFormat="1" ht="33.75">
      <c r="B29" s="60" t="s">
        <v>82</v>
      </c>
      <c r="C29" s="55" t="s">
        <v>78</v>
      </c>
      <c r="D29" s="61" t="s">
        <v>83</v>
      </c>
      <c r="E29" s="62">
        <v>0</v>
      </c>
      <c r="F29" s="57">
        <v>0</v>
      </c>
      <c r="G29" s="62">
        <v>204784.25</v>
      </c>
      <c r="H29" s="59">
        <f>SUM(E29:G29)</f>
        <v>204784.25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84</v>
      </c>
      <c r="C31" s="43" t="s">
        <v>85</v>
      </c>
      <c r="D31" s="44" t="s">
        <v>86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87</v>
      </c>
      <c r="C34" s="43" t="s">
        <v>88</v>
      </c>
      <c r="D34" s="44" t="s">
        <v>89</v>
      </c>
      <c r="E34" s="45">
        <f>SUM(E35:E37)</f>
        <v>0</v>
      </c>
      <c r="F34" s="45">
        <f>SUM(F35:F37)</f>
        <v>-216522828.16999999</v>
      </c>
      <c r="G34" s="45">
        <f>SUM(G35:G37)</f>
        <v>0</v>
      </c>
      <c r="H34" s="46">
        <f>SUM(H35:H37)</f>
        <v>-216522828.16999999</v>
      </c>
    </row>
    <row r="35" spans="2:10" s="6" customFormat="1" ht="11.25">
      <c r="B35" s="60" t="s">
        <v>90</v>
      </c>
      <c r="C35" s="55" t="s">
        <v>88</v>
      </c>
      <c r="D35" s="61" t="s">
        <v>91</v>
      </c>
      <c r="E35" s="62">
        <v>0</v>
      </c>
      <c r="F35" s="64">
        <v>-213713987.16999999</v>
      </c>
      <c r="G35" s="64">
        <v>0</v>
      </c>
      <c r="H35" s="59">
        <f>SUM(E35:G35)</f>
        <v>-213713987.16999999</v>
      </c>
    </row>
    <row r="36" spans="2:10" s="6" customFormat="1" ht="11.25">
      <c r="B36" s="60" t="s">
        <v>92</v>
      </c>
      <c r="C36" s="55" t="s">
        <v>88</v>
      </c>
      <c r="D36" s="61" t="s">
        <v>93</v>
      </c>
      <c r="E36" s="62">
        <v>0</v>
      </c>
      <c r="F36" s="64">
        <v>-2808841</v>
      </c>
      <c r="G36" s="64">
        <v>0</v>
      </c>
      <c r="H36" s="59">
        <f>SUM(E36:G36)</f>
        <v>-2808841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94</v>
      </c>
      <c r="J38" s="71" t="s">
        <v>95</v>
      </c>
    </row>
    <row r="39" spans="2:10" s="6" customFormat="1" ht="12.2" customHeight="1">
      <c r="B39" s="21"/>
      <c r="C39" s="22" t="s">
        <v>40</v>
      </c>
      <c r="D39" s="179" t="s">
        <v>41</v>
      </c>
      <c r="E39" s="23" t="s">
        <v>42</v>
      </c>
      <c r="F39" s="23" t="s">
        <v>43</v>
      </c>
      <c r="G39" s="24" t="s">
        <v>44</v>
      </c>
      <c r="H39" s="72"/>
      <c r="J39" s="71" t="s">
        <v>96</v>
      </c>
    </row>
    <row r="40" spans="2:10" s="6" customFormat="1" ht="12.2" customHeight="1">
      <c r="B40" s="26" t="s">
        <v>46</v>
      </c>
      <c r="C40" s="27" t="s">
        <v>47</v>
      </c>
      <c r="D40" s="180"/>
      <c r="E40" s="28" t="s">
        <v>48</v>
      </c>
      <c r="F40" s="28" t="s">
        <v>49</v>
      </c>
      <c r="G40" s="29" t="s">
        <v>50</v>
      </c>
      <c r="H40" s="73" t="s">
        <v>51</v>
      </c>
      <c r="J40" s="71" t="s">
        <v>97</v>
      </c>
    </row>
    <row r="41" spans="2:10" s="6" customFormat="1" ht="12.2" customHeight="1">
      <c r="B41" s="31"/>
      <c r="C41" s="27" t="s">
        <v>54</v>
      </c>
      <c r="D41" s="181"/>
      <c r="E41" s="32" t="s">
        <v>55</v>
      </c>
      <c r="F41" s="28" t="s">
        <v>56</v>
      </c>
      <c r="G41" s="29" t="s">
        <v>57</v>
      </c>
      <c r="H41" s="73"/>
      <c r="J41" s="71" t="s">
        <v>98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60</v>
      </c>
      <c r="H42" s="72" t="s">
        <v>61</v>
      </c>
    </row>
    <row r="43" spans="2:10" s="6" customFormat="1" ht="12">
      <c r="B43" s="74" t="s">
        <v>99</v>
      </c>
      <c r="C43" s="38" t="s">
        <v>65</v>
      </c>
      <c r="D43" s="39" t="s">
        <v>100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101</v>
      </c>
      <c r="C46" s="43" t="s">
        <v>102</v>
      </c>
      <c r="D46" s="44" t="s">
        <v>103</v>
      </c>
      <c r="E46" s="88">
        <f>SUM(E47:E50)</f>
        <v>76886.179999999993</v>
      </c>
      <c r="F46" s="88">
        <f>SUM(F47:F50)</f>
        <v>218643617.86999997</v>
      </c>
      <c r="G46" s="88">
        <f>SUM(G47:G50)</f>
        <v>1474.97</v>
      </c>
      <c r="H46" s="89">
        <f>SUM(H47:H50)</f>
        <v>218721979.01999998</v>
      </c>
    </row>
    <row r="47" spans="2:10" s="6" customFormat="1" ht="22.5">
      <c r="B47" s="90" t="s">
        <v>104</v>
      </c>
      <c r="C47" s="83" t="s">
        <v>102</v>
      </c>
      <c r="D47" s="91" t="s">
        <v>105</v>
      </c>
      <c r="E47" s="92">
        <v>76886.179999999993</v>
      </c>
      <c r="F47" s="92">
        <v>65853.7</v>
      </c>
      <c r="G47" s="92">
        <v>436.07</v>
      </c>
      <c r="H47" s="87">
        <f>SUM(E47:G47)</f>
        <v>143175.95000000001</v>
      </c>
    </row>
    <row r="48" spans="2:10" s="6" customFormat="1" ht="22.5">
      <c r="B48" s="90" t="s">
        <v>106</v>
      </c>
      <c r="C48" s="83" t="s">
        <v>102</v>
      </c>
      <c r="D48" s="91" t="s">
        <v>107</v>
      </c>
      <c r="E48" s="92">
        <v>0</v>
      </c>
      <c r="F48" s="92">
        <v>0</v>
      </c>
      <c r="G48" s="92">
        <v>1038.9000000000001</v>
      </c>
      <c r="H48" s="87">
        <f t="shared" ref="H48:H49" si="0">SUM(E48:G48)</f>
        <v>1038.9000000000001</v>
      </c>
    </row>
    <row r="49" spans="2:10" s="6" customFormat="1" ht="33.75">
      <c r="B49" s="90" t="s">
        <v>108</v>
      </c>
      <c r="C49" s="83" t="s">
        <v>102</v>
      </c>
      <c r="D49" s="91" t="s">
        <v>109</v>
      </c>
      <c r="E49" s="92">
        <v>0</v>
      </c>
      <c r="F49" s="92">
        <v>218577764.16999999</v>
      </c>
      <c r="G49" s="92">
        <v>0</v>
      </c>
      <c r="H49" s="87">
        <f t="shared" si="0"/>
        <v>218577764.16999999</v>
      </c>
    </row>
    <row r="50" spans="2:10" s="6" customFormat="1" ht="11.25" hidden="1">
      <c r="B50" s="82"/>
      <c r="C50" s="83"/>
      <c r="D50" s="84"/>
      <c r="E50" s="85"/>
      <c r="F50" s="86"/>
      <c r="G50" s="86"/>
      <c r="H50" s="87"/>
    </row>
    <row r="51" spans="2:10" s="6" customFormat="1" ht="22.5" customHeight="1">
      <c r="B51" s="93" t="s">
        <v>110</v>
      </c>
      <c r="C51" s="43" t="s">
        <v>79</v>
      </c>
      <c r="D51" s="44" t="s">
        <v>111</v>
      </c>
      <c r="E51" s="94">
        <f>E52+E56+E62+E65+E68+E71+E75+E79+E87</f>
        <v>164861.18</v>
      </c>
      <c r="F51" s="94">
        <f>F52+F56+F62+F65+F68+F71+F75+F79+F87</f>
        <v>26496921</v>
      </c>
      <c r="G51" s="94">
        <f>G52+G56+G62+G65+G68+G71+G75+G79+G87</f>
        <v>1170871.25</v>
      </c>
      <c r="H51" s="95">
        <f>H52+H56+H62+H65+H68+H71+H75+H79+H87</f>
        <v>27832653.43</v>
      </c>
    </row>
    <row r="52" spans="2:10" s="6" customFormat="1" ht="12">
      <c r="B52" s="42" t="s">
        <v>112</v>
      </c>
      <c r="C52" s="43" t="s">
        <v>86</v>
      </c>
      <c r="D52" s="44" t="s">
        <v>113</v>
      </c>
      <c r="E52" s="88">
        <f>SUM(E53:E55)</f>
        <v>0</v>
      </c>
      <c r="F52" s="88">
        <f>SUM(F53:F55)</f>
        <v>10439769.640000001</v>
      </c>
      <c r="G52" s="88">
        <f>SUM(G53:G55)</f>
        <v>98077.119999999995</v>
      </c>
      <c r="H52" s="89">
        <f>SUM(H53:H55)</f>
        <v>10537846.76</v>
      </c>
    </row>
    <row r="53" spans="2:10" s="6" customFormat="1" ht="11.25">
      <c r="B53" s="90" t="s">
        <v>114</v>
      </c>
      <c r="C53" s="83" t="s">
        <v>86</v>
      </c>
      <c r="D53" s="91" t="s">
        <v>115</v>
      </c>
      <c r="E53" s="96">
        <v>0</v>
      </c>
      <c r="F53" s="96">
        <v>8030097.2199999997</v>
      </c>
      <c r="G53" s="96">
        <v>75328.02</v>
      </c>
      <c r="H53" s="87">
        <f>SUM(E53:G53)</f>
        <v>8105425.2399999993</v>
      </c>
    </row>
    <row r="54" spans="2:10" s="6" customFormat="1" ht="11.25">
      <c r="B54" s="90" t="s">
        <v>116</v>
      </c>
      <c r="C54" s="83" t="s">
        <v>86</v>
      </c>
      <c r="D54" s="91" t="s">
        <v>117</v>
      </c>
      <c r="E54" s="96">
        <v>0</v>
      </c>
      <c r="F54" s="96">
        <v>2409672.42</v>
      </c>
      <c r="G54" s="96">
        <v>22749.1</v>
      </c>
      <c r="H54" s="87">
        <f>SUM(E54:G54)</f>
        <v>2432421.52</v>
      </c>
    </row>
    <row r="55" spans="2:10" s="6" customFormat="1" ht="12.2" hidden="1" customHeight="1">
      <c r="B55" s="82"/>
      <c r="C55" s="83"/>
      <c r="D55" s="84"/>
      <c r="E55" s="85"/>
      <c r="F55" s="85"/>
      <c r="G55" s="85"/>
      <c r="H55" s="87"/>
    </row>
    <row r="56" spans="2:10" s="6" customFormat="1" ht="12">
      <c r="B56" s="42" t="s">
        <v>118</v>
      </c>
      <c r="C56" s="43" t="s">
        <v>89</v>
      </c>
      <c r="D56" s="44" t="s">
        <v>119</v>
      </c>
      <c r="E56" s="88">
        <f>SUM(E57:E61)</f>
        <v>0</v>
      </c>
      <c r="F56" s="88">
        <f>SUM(F57:F61)</f>
        <v>6162002.6699999999</v>
      </c>
      <c r="G56" s="88">
        <f>SUM(G57:G61)</f>
        <v>637788.16000000003</v>
      </c>
      <c r="H56" s="89">
        <f>SUM(H57:H61)</f>
        <v>6799790.8300000001</v>
      </c>
    </row>
    <row r="57" spans="2:10" s="6" customFormat="1" ht="11.25">
      <c r="B57" s="90" t="s">
        <v>120</v>
      </c>
      <c r="C57" s="83" t="s">
        <v>89</v>
      </c>
      <c r="D57" s="91" t="s">
        <v>121</v>
      </c>
      <c r="E57" s="96">
        <v>0</v>
      </c>
      <c r="F57" s="96">
        <v>14890.73</v>
      </c>
      <c r="G57" s="96">
        <v>2970</v>
      </c>
      <c r="H57" s="87">
        <f>SUM(E57:G57)</f>
        <v>17860.73</v>
      </c>
    </row>
    <row r="58" spans="2:10" s="6" customFormat="1" ht="11.25">
      <c r="B58" s="90" t="s">
        <v>122</v>
      </c>
      <c r="C58" s="83" t="s">
        <v>89</v>
      </c>
      <c r="D58" s="91" t="s">
        <v>123</v>
      </c>
      <c r="E58" s="96">
        <v>0</v>
      </c>
      <c r="F58" s="96">
        <v>3136852.2</v>
      </c>
      <c r="G58" s="96">
        <v>124638.16</v>
      </c>
      <c r="H58" s="87">
        <f t="shared" ref="H58:H60" si="1">SUM(E58:G58)</f>
        <v>3261490.3600000003</v>
      </c>
    </row>
    <row r="59" spans="2:10" s="6" customFormat="1" ht="11.25">
      <c r="B59" s="90" t="s">
        <v>124</v>
      </c>
      <c r="C59" s="83" t="s">
        <v>89</v>
      </c>
      <c r="D59" s="91" t="s">
        <v>125</v>
      </c>
      <c r="E59" s="96">
        <v>0</v>
      </c>
      <c r="F59" s="96">
        <v>748361.86</v>
      </c>
      <c r="G59" s="96">
        <v>0</v>
      </c>
      <c r="H59" s="87">
        <f t="shared" si="1"/>
        <v>748361.86</v>
      </c>
    </row>
    <row r="60" spans="2:10" s="6" customFormat="1" ht="11.25">
      <c r="B60" s="90" t="s">
        <v>126</v>
      </c>
      <c r="C60" s="83" t="s">
        <v>89</v>
      </c>
      <c r="D60" s="91" t="s">
        <v>127</v>
      </c>
      <c r="E60" s="96">
        <v>0</v>
      </c>
      <c r="F60" s="96">
        <v>2261897.88</v>
      </c>
      <c r="G60" s="96">
        <v>510180</v>
      </c>
      <c r="H60" s="87">
        <f t="shared" si="1"/>
        <v>2772077.88</v>
      </c>
    </row>
    <row r="61" spans="2:10" s="6" customFormat="1" ht="12.2" hidden="1" customHeight="1">
      <c r="B61" s="82"/>
      <c r="C61" s="83"/>
      <c r="D61" s="84"/>
      <c r="E61" s="85"/>
      <c r="F61" s="85"/>
      <c r="G61" s="85"/>
      <c r="H61" s="87"/>
    </row>
    <row r="62" spans="2:10" s="6" customFormat="1" ht="12">
      <c r="B62" s="42" t="s">
        <v>128</v>
      </c>
      <c r="C62" s="43" t="s">
        <v>103</v>
      </c>
      <c r="D62" s="44" t="s">
        <v>129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51"/>
      <c r="F63" s="80"/>
      <c r="G63" s="80"/>
      <c r="H63" s="81">
        <f>SUM(E63:G63)</f>
        <v>0</v>
      </c>
      <c r="I63" s="53"/>
      <c r="J63" s="53"/>
    </row>
    <row r="64" spans="2:10" s="6" customFormat="1" ht="11.25" hidden="1">
      <c r="B64" s="82"/>
      <c r="C64" s="83"/>
      <c r="D64" s="84"/>
      <c r="E64" s="86"/>
      <c r="F64" s="86"/>
      <c r="G64" s="86"/>
      <c r="H64" s="87"/>
    </row>
    <row r="65" spans="2:10" s="6" customFormat="1" ht="12">
      <c r="B65" s="42" t="s">
        <v>130</v>
      </c>
      <c r="C65" s="43" t="s">
        <v>113</v>
      </c>
      <c r="D65" s="44" t="s">
        <v>131</v>
      </c>
      <c r="E65" s="88">
        <f>SUM(E66:E67)</f>
        <v>0</v>
      </c>
      <c r="F65" s="88">
        <f>SUM(F66:F67)</f>
        <v>0</v>
      </c>
      <c r="G65" s="88">
        <f>SUM(G66:G67)</f>
        <v>16345.06</v>
      </c>
      <c r="H65" s="89">
        <f>SUM(H66:H67)</f>
        <v>16345.06</v>
      </c>
    </row>
    <row r="66" spans="2:10" s="6" customFormat="1" ht="22.5">
      <c r="B66" s="90" t="s">
        <v>132</v>
      </c>
      <c r="C66" s="83" t="s">
        <v>113</v>
      </c>
      <c r="D66" s="91" t="s">
        <v>133</v>
      </c>
      <c r="E66" s="96">
        <v>0</v>
      </c>
      <c r="F66" s="96">
        <v>0</v>
      </c>
      <c r="G66" s="96">
        <v>16345.06</v>
      </c>
      <c r="H66" s="87">
        <f>SUM(E66:G66)</f>
        <v>16345.06</v>
      </c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12">
      <c r="B68" s="42" t="s">
        <v>134</v>
      </c>
      <c r="C68" s="43" t="s">
        <v>129</v>
      </c>
      <c r="D68" s="44" t="s">
        <v>135</v>
      </c>
      <c r="E68" s="88">
        <f>SUM(E69:E70)</f>
        <v>0</v>
      </c>
      <c r="F68" s="88">
        <f>SUM(F69:F70)</f>
        <v>0</v>
      </c>
      <c r="G68" s="88">
        <f>SUM(G69:G70)</f>
        <v>0</v>
      </c>
      <c r="H68" s="89">
        <f>SUM(H69:H70)</f>
        <v>0</v>
      </c>
    </row>
    <row r="69" spans="2:10" s="6" customFormat="1" ht="11.25">
      <c r="B69" s="77"/>
      <c r="C69" s="78"/>
      <c r="D69" s="79"/>
      <c r="E69" s="80"/>
      <c r="F69" s="80"/>
      <c r="G69" s="80"/>
      <c r="H69" s="81">
        <f>SUM(E69:G69)</f>
        <v>0</v>
      </c>
      <c r="I69" s="53"/>
      <c r="J69" s="53"/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136</v>
      </c>
      <c r="C71" s="43" t="s">
        <v>131</v>
      </c>
      <c r="D71" s="44" t="s">
        <v>137</v>
      </c>
      <c r="E71" s="88">
        <f>SUM(E72:E74)</f>
        <v>0</v>
      </c>
      <c r="F71" s="88">
        <f>SUM(F72:F74)</f>
        <v>54482.080000000002</v>
      </c>
      <c r="G71" s="88">
        <f>SUM(G72:G74)</f>
        <v>0</v>
      </c>
      <c r="H71" s="88">
        <f>SUM(H72:H74)</f>
        <v>54482.080000000002</v>
      </c>
    </row>
    <row r="72" spans="2:10" s="6" customFormat="1" ht="11.25">
      <c r="B72" s="90" t="s">
        <v>138</v>
      </c>
      <c r="C72" s="83" t="s">
        <v>131</v>
      </c>
      <c r="D72" s="91" t="s">
        <v>139</v>
      </c>
      <c r="E72" s="96">
        <v>0</v>
      </c>
      <c r="F72" s="96">
        <v>17908.759999999998</v>
      </c>
      <c r="G72" s="96">
        <v>0</v>
      </c>
      <c r="H72" s="87">
        <f>SUM(E72:G72)</f>
        <v>17908.759999999998</v>
      </c>
    </row>
    <row r="73" spans="2:10" s="6" customFormat="1" ht="11.25">
      <c r="B73" s="90" t="s">
        <v>140</v>
      </c>
      <c r="C73" s="83" t="s">
        <v>131</v>
      </c>
      <c r="D73" s="91" t="s">
        <v>141</v>
      </c>
      <c r="E73" s="96">
        <v>0</v>
      </c>
      <c r="F73" s="96">
        <v>36573.32</v>
      </c>
      <c r="G73" s="96">
        <v>0</v>
      </c>
      <c r="H73" s="87">
        <f>SUM(E73:G73)</f>
        <v>36573.32</v>
      </c>
    </row>
    <row r="74" spans="2:10" s="6" customFormat="1" ht="11.25" hidden="1">
      <c r="B74" s="82"/>
      <c r="C74" s="83"/>
      <c r="D74" s="84"/>
      <c r="E74" s="85"/>
      <c r="F74" s="85"/>
      <c r="G74" s="85"/>
      <c r="H74" s="87"/>
    </row>
    <row r="75" spans="2:10" s="6" customFormat="1" ht="12">
      <c r="B75" s="42" t="s">
        <v>142</v>
      </c>
      <c r="C75" s="43" t="s">
        <v>135</v>
      </c>
      <c r="D75" s="44" t="s">
        <v>143</v>
      </c>
      <c r="E75" s="88">
        <f>SUM(E76:E78)</f>
        <v>164861.18</v>
      </c>
      <c r="F75" s="88">
        <f>SUM(F76:F78)</f>
        <v>6356525.6100000003</v>
      </c>
      <c r="G75" s="88">
        <f>SUM(G76:G78)</f>
        <v>417660.7</v>
      </c>
      <c r="H75" s="89">
        <f>SUM(H76:H78)</f>
        <v>6939047.4900000002</v>
      </c>
    </row>
    <row r="76" spans="2:10" s="6" customFormat="1" ht="11.25">
      <c r="B76" s="90" t="s">
        <v>144</v>
      </c>
      <c r="C76" s="83" t="s">
        <v>135</v>
      </c>
      <c r="D76" s="91" t="s">
        <v>145</v>
      </c>
      <c r="E76" s="96">
        <v>0</v>
      </c>
      <c r="F76" s="96">
        <v>6250099.1100000003</v>
      </c>
      <c r="G76" s="96">
        <v>0</v>
      </c>
      <c r="H76" s="87">
        <f>SUM(E76:G76)</f>
        <v>6250099.1100000003</v>
      </c>
    </row>
    <row r="77" spans="2:10" s="6" customFormat="1" ht="11.25">
      <c r="B77" s="90" t="s">
        <v>146</v>
      </c>
      <c r="C77" s="83" t="s">
        <v>135</v>
      </c>
      <c r="D77" s="91" t="s">
        <v>147</v>
      </c>
      <c r="E77" s="96">
        <v>164861.18</v>
      </c>
      <c r="F77" s="96">
        <v>106426.5</v>
      </c>
      <c r="G77" s="96">
        <v>417660.7</v>
      </c>
      <c r="H77" s="87">
        <f>SUM(E77:G77)</f>
        <v>688948.38</v>
      </c>
    </row>
    <row r="78" spans="2:10" s="6" customFormat="1" ht="12.2" hidden="1" customHeight="1">
      <c r="B78" s="82"/>
      <c r="C78" s="83"/>
      <c r="D78" s="84"/>
      <c r="E78" s="85"/>
      <c r="F78" s="85"/>
      <c r="G78" s="85"/>
      <c r="H78" s="87"/>
    </row>
    <row r="79" spans="2:10" s="6" customFormat="1" ht="25.5" customHeight="1">
      <c r="B79" s="42" t="s">
        <v>148</v>
      </c>
      <c r="C79" s="43" t="s">
        <v>137</v>
      </c>
      <c r="D79" s="44" t="s">
        <v>149</v>
      </c>
      <c r="E79" s="88">
        <f>SUM(E80:E81)</f>
        <v>0</v>
      </c>
      <c r="F79" s="88">
        <f>SUM(F80:F81)</f>
        <v>0</v>
      </c>
      <c r="G79" s="88">
        <f>SUM(G80:G81)</f>
        <v>0</v>
      </c>
      <c r="H79" s="89">
        <f>SUM(H80:H81)</f>
        <v>0</v>
      </c>
    </row>
    <row r="80" spans="2:10" s="6" customFormat="1" ht="11.25">
      <c r="B80" s="77"/>
      <c r="C80" s="78"/>
      <c r="D80" s="79"/>
      <c r="E80" s="80"/>
      <c r="F80" s="80"/>
      <c r="G80" s="80"/>
      <c r="H80" s="81">
        <f>SUM(E80:G80)</f>
        <v>0</v>
      </c>
      <c r="I80" s="53"/>
      <c r="J80" s="53"/>
    </row>
    <row r="81" spans="2:8" s="6" customFormat="1" ht="0.75" customHeight="1" thickBot="1">
      <c r="B81" s="82"/>
      <c r="C81" s="97"/>
      <c r="D81" s="98"/>
      <c r="E81" s="99"/>
      <c r="F81" s="99"/>
      <c r="G81" s="99"/>
      <c r="H81" s="100"/>
    </row>
    <row r="82" spans="2:8" s="6" customFormat="1" ht="12.2" customHeight="1">
      <c r="B82" s="70"/>
      <c r="C82" s="70"/>
      <c r="D82" s="70"/>
      <c r="E82" s="70"/>
      <c r="F82" s="70"/>
      <c r="G82" s="70"/>
      <c r="H82" s="70" t="s">
        <v>150</v>
      </c>
    </row>
    <row r="83" spans="2:8" s="6" customFormat="1" ht="12.2" customHeight="1">
      <c r="B83" s="101"/>
      <c r="C83" s="22" t="s">
        <v>40</v>
      </c>
      <c r="D83" s="179" t="s">
        <v>41</v>
      </c>
      <c r="E83" s="23" t="s">
        <v>42</v>
      </c>
      <c r="F83" s="23" t="s">
        <v>43</v>
      </c>
      <c r="G83" s="24" t="s">
        <v>44</v>
      </c>
      <c r="H83" s="72"/>
    </row>
    <row r="84" spans="2:8" s="6" customFormat="1" ht="12.2" customHeight="1">
      <c r="B84" s="27" t="s">
        <v>46</v>
      </c>
      <c r="C84" s="27" t="s">
        <v>47</v>
      </c>
      <c r="D84" s="180"/>
      <c r="E84" s="28" t="s">
        <v>48</v>
      </c>
      <c r="F84" s="28" t="s">
        <v>49</v>
      </c>
      <c r="G84" s="29" t="s">
        <v>50</v>
      </c>
      <c r="H84" s="73" t="s">
        <v>51</v>
      </c>
    </row>
    <row r="85" spans="2:8" s="6" customFormat="1" ht="12.2" customHeight="1">
      <c r="B85" s="102"/>
      <c r="C85" s="103" t="s">
        <v>54</v>
      </c>
      <c r="D85" s="181"/>
      <c r="E85" s="32" t="s">
        <v>55</v>
      </c>
      <c r="F85" s="32" t="s">
        <v>56</v>
      </c>
      <c r="G85" s="104" t="s">
        <v>57</v>
      </c>
      <c r="H85" s="73"/>
    </row>
    <row r="86" spans="2:8" s="6" customFormat="1" ht="12.2" customHeight="1" thickBot="1">
      <c r="B86" s="33">
        <v>1</v>
      </c>
      <c r="C86" s="105">
        <v>2</v>
      </c>
      <c r="D86" s="105">
        <v>3</v>
      </c>
      <c r="E86" s="106">
        <v>4</v>
      </c>
      <c r="F86" s="106">
        <v>5</v>
      </c>
      <c r="G86" s="107" t="s">
        <v>60</v>
      </c>
      <c r="H86" s="108" t="s">
        <v>61</v>
      </c>
    </row>
    <row r="87" spans="2:8" s="6" customFormat="1" ht="12">
      <c r="B87" s="74" t="s">
        <v>151</v>
      </c>
      <c r="C87" s="38" t="s">
        <v>143</v>
      </c>
      <c r="D87" s="39" t="s">
        <v>152</v>
      </c>
      <c r="E87" s="75">
        <f>SUM(E88:E91)</f>
        <v>0</v>
      </c>
      <c r="F87" s="75">
        <f>SUM(F88:F91)</f>
        <v>3484141</v>
      </c>
      <c r="G87" s="75">
        <f>SUM(G88:G91)</f>
        <v>1000.21</v>
      </c>
      <c r="H87" s="76">
        <f>SUM(H88:H91)</f>
        <v>3485141.21</v>
      </c>
    </row>
    <row r="88" spans="2:8" s="6" customFormat="1" ht="11.25">
      <c r="B88" s="90" t="s">
        <v>153</v>
      </c>
      <c r="C88" s="83" t="s">
        <v>143</v>
      </c>
      <c r="D88" s="91" t="s">
        <v>154</v>
      </c>
      <c r="E88" s="96">
        <v>0</v>
      </c>
      <c r="F88" s="96">
        <v>3484141</v>
      </c>
      <c r="G88" s="96">
        <v>0</v>
      </c>
      <c r="H88" s="87">
        <f>SUM(E88:G88)</f>
        <v>3484141</v>
      </c>
    </row>
    <row r="89" spans="2:8" s="6" customFormat="1" ht="22.5">
      <c r="B89" s="90" t="s">
        <v>155</v>
      </c>
      <c r="C89" s="83" t="s">
        <v>143</v>
      </c>
      <c r="D89" s="91" t="s">
        <v>156</v>
      </c>
      <c r="E89" s="96">
        <v>0</v>
      </c>
      <c r="F89" s="96">
        <v>0</v>
      </c>
      <c r="G89" s="96">
        <v>0.21</v>
      </c>
      <c r="H89" s="87">
        <f t="shared" ref="H89:H90" si="2">SUM(E89:G89)</f>
        <v>0.21</v>
      </c>
    </row>
    <row r="90" spans="2:8" s="6" customFormat="1" ht="11.25">
      <c r="B90" s="90" t="s">
        <v>157</v>
      </c>
      <c r="C90" s="83" t="s">
        <v>143</v>
      </c>
      <c r="D90" s="91" t="s">
        <v>158</v>
      </c>
      <c r="E90" s="96">
        <v>0</v>
      </c>
      <c r="F90" s="96">
        <v>0</v>
      </c>
      <c r="G90" s="96">
        <v>1000</v>
      </c>
      <c r="H90" s="87">
        <f t="shared" si="2"/>
        <v>1000</v>
      </c>
    </row>
    <row r="91" spans="2:8" s="6" customFormat="1" ht="12.2" hidden="1" customHeight="1">
      <c r="B91" s="90"/>
      <c r="C91" s="83"/>
      <c r="D91" s="84"/>
      <c r="E91" s="85"/>
      <c r="F91" s="85"/>
      <c r="G91" s="85"/>
      <c r="H91" s="87"/>
    </row>
    <row r="92" spans="2:8" s="6" customFormat="1" ht="15" customHeight="1">
      <c r="B92" s="109" t="s">
        <v>159</v>
      </c>
      <c r="C92" s="43" t="s">
        <v>160</v>
      </c>
      <c r="D92" s="44"/>
      <c r="E92" s="88">
        <f>E95+E130</f>
        <v>0</v>
      </c>
      <c r="F92" s="88">
        <f>F95+F130</f>
        <v>-4129862.4500000179</v>
      </c>
      <c r="G92" s="88">
        <f>G95+G130</f>
        <v>259711.33</v>
      </c>
      <c r="H92" s="89">
        <f>H95+H130</f>
        <v>-3870151.1200000346</v>
      </c>
    </row>
    <row r="93" spans="2:8" s="6" customFormat="1" ht="15" customHeight="1">
      <c r="B93" s="42" t="s">
        <v>161</v>
      </c>
      <c r="C93" s="43" t="s">
        <v>162</v>
      </c>
      <c r="D93" s="44"/>
      <c r="E93" s="110">
        <f>E17-E51</f>
        <v>0</v>
      </c>
      <c r="F93" s="110">
        <f>F17-F51</f>
        <v>-4129862.4500000179</v>
      </c>
      <c r="G93" s="110">
        <f>G17-G51</f>
        <v>259711.33000000007</v>
      </c>
      <c r="H93" s="111">
        <f>H17-H51</f>
        <v>-3870151.1199999973</v>
      </c>
    </row>
    <row r="94" spans="2:8" s="6" customFormat="1" ht="15" customHeight="1">
      <c r="B94" s="42" t="s">
        <v>163</v>
      </c>
      <c r="C94" s="43" t="s">
        <v>164</v>
      </c>
      <c r="D94" s="44"/>
      <c r="E94" s="92"/>
      <c r="F94" s="96"/>
      <c r="G94" s="96"/>
      <c r="H94" s="87">
        <f>SUM(E94:G94)</f>
        <v>0</v>
      </c>
    </row>
    <row r="95" spans="2:8" s="6" customFormat="1" ht="22.5">
      <c r="B95" s="109" t="s">
        <v>165</v>
      </c>
      <c r="C95" s="43" t="s">
        <v>166</v>
      </c>
      <c r="D95" s="44"/>
      <c r="E95" s="94">
        <f>E96+E99+E102+E105+E112+E115+E118+E129+E126</f>
        <v>0</v>
      </c>
      <c r="F95" s="94">
        <f>F96+F99+F102+F105+F112+F115+F118+F129+F126</f>
        <v>210689753.44</v>
      </c>
      <c r="G95" s="94">
        <f>G96+G99+G102+G105+G112+G115+G118+G129+G126</f>
        <v>4486.9899999999907</v>
      </c>
      <c r="H95" s="95">
        <f>H96+H99+H102+H105+H112+H115+H118+H129+H126</f>
        <v>210694240.42999998</v>
      </c>
    </row>
    <row r="96" spans="2:8" s="6" customFormat="1" ht="15" customHeight="1">
      <c r="B96" s="42" t="s">
        <v>167</v>
      </c>
      <c r="C96" s="43" t="s">
        <v>168</v>
      </c>
      <c r="D96" s="44"/>
      <c r="E96" s="88">
        <f>E97-E98</f>
        <v>0</v>
      </c>
      <c r="F96" s="88">
        <f>F97-F98</f>
        <v>212978275.53999999</v>
      </c>
      <c r="G96" s="88">
        <f>G97-G98</f>
        <v>0</v>
      </c>
      <c r="H96" s="89">
        <f>H97-H98</f>
        <v>212978275.53999999</v>
      </c>
    </row>
    <row r="97" spans="2:10" s="6" customFormat="1" ht="11.25">
      <c r="B97" s="112" t="s">
        <v>169</v>
      </c>
      <c r="C97" s="43" t="s">
        <v>170</v>
      </c>
      <c r="D97" s="44" t="s">
        <v>166</v>
      </c>
      <c r="E97" s="96">
        <v>0</v>
      </c>
      <c r="F97" s="96">
        <v>219228374.65000001</v>
      </c>
      <c r="G97" s="96">
        <v>0</v>
      </c>
      <c r="H97" s="87">
        <f>SUM(E97:G97)</f>
        <v>219228374.65000001</v>
      </c>
    </row>
    <row r="98" spans="2:10" s="6" customFormat="1" ht="11.25">
      <c r="B98" s="112" t="s">
        <v>171</v>
      </c>
      <c r="C98" s="43" t="s">
        <v>172</v>
      </c>
      <c r="D98" s="44" t="s">
        <v>173</v>
      </c>
      <c r="E98" s="96">
        <v>0</v>
      </c>
      <c r="F98" s="96">
        <v>6250099.1100000003</v>
      </c>
      <c r="G98" s="96">
        <v>0</v>
      </c>
      <c r="H98" s="87">
        <f>SUM(E98:G98)</f>
        <v>6250099.1100000003</v>
      </c>
    </row>
    <row r="99" spans="2:10" s="6" customFormat="1" ht="12">
      <c r="B99" s="42" t="s">
        <v>174</v>
      </c>
      <c r="C99" s="43" t="s">
        <v>175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11.25">
      <c r="B100" s="112" t="s">
        <v>176</v>
      </c>
      <c r="C100" s="43" t="s">
        <v>177</v>
      </c>
      <c r="D100" s="44" t="s">
        <v>168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178</v>
      </c>
      <c r="C101" s="43" t="s">
        <v>179</v>
      </c>
      <c r="D101" s="44" t="s">
        <v>180</v>
      </c>
      <c r="E101" s="96"/>
      <c r="F101" s="96"/>
      <c r="G101" s="96"/>
      <c r="H101" s="87">
        <f>SUM(E101:G101)</f>
        <v>0</v>
      </c>
    </row>
    <row r="102" spans="2:10" s="6" customFormat="1" ht="12.2" customHeight="1">
      <c r="B102" s="42" t="s">
        <v>181</v>
      </c>
      <c r="C102" s="43" t="s">
        <v>182</v>
      </c>
      <c r="D102" s="44"/>
      <c r="E102" s="88">
        <f>E103-E104</f>
        <v>0</v>
      </c>
      <c r="F102" s="88">
        <f>F103-F104</f>
        <v>-2808841</v>
      </c>
      <c r="G102" s="88">
        <f>G103-G104</f>
        <v>0</v>
      </c>
      <c r="H102" s="89">
        <f>H103-H104</f>
        <v>-2808841</v>
      </c>
    </row>
    <row r="103" spans="2:10" s="6" customFormat="1" ht="11.25">
      <c r="B103" s="112" t="s">
        <v>183</v>
      </c>
      <c r="C103" s="43" t="s">
        <v>184</v>
      </c>
      <c r="D103" s="44" t="s">
        <v>175</v>
      </c>
      <c r="E103" s="96"/>
      <c r="F103" s="96"/>
      <c r="G103" s="96"/>
      <c r="H103" s="87">
        <f>SUM(E103:G103)</f>
        <v>0</v>
      </c>
    </row>
    <row r="104" spans="2:10" s="6" customFormat="1" ht="11.25">
      <c r="B104" s="112" t="s">
        <v>185</v>
      </c>
      <c r="C104" s="43" t="s">
        <v>186</v>
      </c>
      <c r="D104" s="44" t="s">
        <v>187</v>
      </c>
      <c r="E104" s="96">
        <v>0</v>
      </c>
      <c r="F104" s="96">
        <v>2808841</v>
      </c>
      <c r="G104" s="96">
        <v>0</v>
      </c>
      <c r="H104" s="87">
        <f>SUM(E104:G104)</f>
        <v>2808841</v>
      </c>
    </row>
    <row r="105" spans="2:10" s="6" customFormat="1" ht="12">
      <c r="B105" s="42" t="s">
        <v>188</v>
      </c>
      <c r="C105" s="43" t="s">
        <v>189</v>
      </c>
      <c r="D105" s="44"/>
      <c r="E105" s="88">
        <f>E106-E109</f>
        <v>0</v>
      </c>
      <c r="F105" s="88">
        <f>F106-F109</f>
        <v>520318.9</v>
      </c>
      <c r="G105" s="88">
        <f>G106-G109</f>
        <v>4486.9899999999907</v>
      </c>
      <c r="H105" s="89">
        <f>H106-H109</f>
        <v>524805.89000000013</v>
      </c>
    </row>
    <row r="106" spans="2:10" s="6" customFormat="1" ht="11.25">
      <c r="B106" s="112" t="s">
        <v>190</v>
      </c>
      <c r="C106" s="43" t="s">
        <v>191</v>
      </c>
      <c r="D106" s="44" t="s">
        <v>192</v>
      </c>
      <c r="E106" s="92">
        <v>164861.18</v>
      </c>
      <c r="F106" s="92">
        <v>626745.4</v>
      </c>
      <c r="G106" s="92">
        <v>438492.75</v>
      </c>
      <c r="H106" s="87">
        <f>SUM(E106:G106)</f>
        <v>1230099.33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1.25">
      <c r="B109" s="112" t="s">
        <v>193</v>
      </c>
      <c r="C109" s="43" t="s">
        <v>194</v>
      </c>
      <c r="D109" s="44" t="s">
        <v>195</v>
      </c>
      <c r="E109" s="92">
        <v>164861.18</v>
      </c>
      <c r="F109" s="92">
        <v>106426.5</v>
      </c>
      <c r="G109" s="92">
        <v>434005.76000000001</v>
      </c>
      <c r="H109" s="87">
        <f>SUM(E109:G109)</f>
        <v>705293.44</v>
      </c>
    </row>
    <row r="110" spans="2:10" s="6" customFormat="1" ht="11.25">
      <c r="B110" s="77"/>
      <c r="C110" s="78"/>
      <c r="D110" s="79"/>
      <c r="E110" s="80"/>
      <c r="F110" s="80"/>
      <c r="G110" s="80"/>
      <c r="H110" s="81">
        <f>SUM(E110:G110)</f>
        <v>0</v>
      </c>
      <c r="I110" s="53"/>
      <c r="J110" s="53"/>
    </row>
    <row r="111" spans="2:10" s="6" customFormat="1" ht="11.25" hidden="1">
      <c r="B111" s="90"/>
      <c r="C111" s="83"/>
      <c r="D111" s="84"/>
      <c r="E111" s="85"/>
      <c r="F111" s="85"/>
      <c r="G111" s="85"/>
      <c r="H111" s="87"/>
    </row>
    <row r="112" spans="2:10" s="6" customFormat="1" ht="12">
      <c r="B112" s="42" t="s">
        <v>196</v>
      </c>
      <c r="C112" s="43" t="s">
        <v>197</v>
      </c>
      <c r="D112" s="44"/>
      <c r="E112" s="88">
        <f>E113-E114</f>
        <v>0</v>
      </c>
      <c r="F112" s="88">
        <f>F113-F114</f>
        <v>0</v>
      </c>
      <c r="G112" s="88">
        <f>G113-G114</f>
        <v>0</v>
      </c>
      <c r="H112" s="89">
        <f>H113-H114</f>
        <v>0</v>
      </c>
    </row>
    <row r="113" spans="2:8" s="6" customFormat="1" ht="11.25">
      <c r="B113" s="112" t="s">
        <v>198</v>
      </c>
      <c r="C113" s="43" t="s">
        <v>199</v>
      </c>
      <c r="D113" s="44" t="s">
        <v>182</v>
      </c>
      <c r="E113" s="96"/>
      <c r="F113" s="96"/>
      <c r="G113" s="96"/>
      <c r="H113" s="87">
        <f>SUM(E113:G113)</f>
        <v>0</v>
      </c>
    </row>
    <row r="114" spans="2:8" s="6" customFormat="1" ht="11.25">
      <c r="B114" s="112" t="s">
        <v>200</v>
      </c>
      <c r="C114" s="43" t="s">
        <v>201</v>
      </c>
      <c r="D114" s="44" t="s">
        <v>202</v>
      </c>
      <c r="E114" s="96"/>
      <c r="F114" s="96"/>
      <c r="G114" s="96"/>
      <c r="H114" s="87">
        <f>SUM(E114:G114)</f>
        <v>0</v>
      </c>
    </row>
    <row r="115" spans="2:8" s="6" customFormat="1" ht="12">
      <c r="B115" s="42" t="s">
        <v>203</v>
      </c>
      <c r="C115" s="113" t="s">
        <v>204</v>
      </c>
      <c r="D115" s="114"/>
      <c r="E115" s="115">
        <f>E116-E117</f>
        <v>0</v>
      </c>
      <c r="F115" s="115">
        <f>F116-F117</f>
        <v>0</v>
      </c>
      <c r="G115" s="115">
        <f>G116-G117</f>
        <v>0</v>
      </c>
      <c r="H115" s="116">
        <f>H116-H117</f>
        <v>0</v>
      </c>
    </row>
    <row r="116" spans="2:8" s="6" customFormat="1" ht="22.5">
      <c r="B116" s="112" t="s">
        <v>205</v>
      </c>
      <c r="C116" s="43" t="s">
        <v>206</v>
      </c>
      <c r="D116" s="44" t="s">
        <v>189</v>
      </c>
      <c r="E116" s="92"/>
      <c r="F116" s="96"/>
      <c r="G116" s="96"/>
      <c r="H116" s="87">
        <f>SUM(E116:G116)</f>
        <v>0</v>
      </c>
    </row>
    <row r="117" spans="2:8" s="6" customFormat="1" ht="11.25">
      <c r="B117" s="112" t="s">
        <v>207</v>
      </c>
      <c r="C117" s="43" t="s">
        <v>208</v>
      </c>
      <c r="D117" s="44" t="s">
        <v>209</v>
      </c>
      <c r="E117" s="92"/>
      <c r="F117" s="96"/>
      <c r="G117" s="96"/>
      <c r="H117" s="87">
        <f>SUM(E117:G117)</f>
        <v>0</v>
      </c>
    </row>
    <row r="118" spans="2:8" s="6" customFormat="1" ht="24.75" thickBot="1">
      <c r="B118" s="117" t="s">
        <v>210</v>
      </c>
      <c r="C118" s="118" t="s">
        <v>211</v>
      </c>
      <c r="D118" s="119"/>
      <c r="E118" s="120">
        <f>E124-E125</f>
        <v>0</v>
      </c>
      <c r="F118" s="120">
        <f>F124-F125</f>
        <v>0</v>
      </c>
      <c r="G118" s="120">
        <f>G124-G125</f>
        <v>0</v>
      </c>
      <c r="H118" s="121">
        <f>H124-H125</f>
        <v>0</v>
      </c>
    </row>
    <row r="119" spans="2:8" s="6" customFormat="1" ht="11.25">
      <c r="B119" s="70"/>
      <c r="C119" s="70"/>
      <c r="D119" s="70"/>
      <c r="E119" s="70"/>
      <c r="F119" s="70"/>
      <c r="G119" s="70"/>
      <c r="H119" s="122" t="s">
        <v>212</v>
      </c>
    </row>
    <row r="120" spans="2:8" s="6" customFormat="1" ht="12" customHeight="1">
      <c r="B120" s="101"/>
      <c r="C120" s="22" t="s">
        <v>40</v>
      </c>
      <c r="D120" s="179" t="s">
        <v>41</v>
      </c>
      <c r="E120" s="23" t="s">
        <v>42</v>
      </c>
      <c r="F120" s="23" t="s">
        <v>43</v>
      </c>
      <c r="G120" s="24" t="s">
        <v>44</v>
      </c>
      <c r="H120" s="72"/>
    </row>
    <row r="121" spans="2:8" s="6" customFormat="1" ht="12" customHeight="1">
      <c r="B121" s="27" t="s">
        <v>46</v>
      </c>
      <c r="C121" s="27" t="s">
        <v>47</v>
      </c>
      <c r="D121" s="180"/>
      <c r="E121" s="28" t="s">
        <v>48</v>
      </c>
      <c r="F121" s="28" t="s">
        <v>49</v>
      </c>
      <c r="G121" s="29" t="s">
        <v>50</v>
      </c>
      <c r="H121" s="73" t="s">
        <v>51</v>
      </c>
    </row>
    <row r="122" spans="2:8" s="6" customFormat="1" ht="12" customHeight="1">
      <c r="B122" s="102"/>
      <c r="C122" s="103" t="s">
        <v>54</v>
      </c>
      <c r="D122" s="181"/>
      <c r="E122" s="32" t="s">
        <v>55</v>
      </c>
      <c r="F122" s="32" t="s">
        <v>56</v>
      </c>
      <c r="G122" s="104" t="s">
        <v>57</v>
      </c>
      <c r="H122" s="73"/>
    </row>
    <row r="123" spans="2:8" s="6" customFormat="1" ht="12" thickBot="1">
      <c r="B123" s="33">
        <v>1</v>
      </c>
      <c r="C123" s="105">
        <v>2</v>
      </c>
      <c r="D123" s="105">
        <v>3</v>
      </c>
      <c r="E123" s="35">
        <v>4</v>
      </c>
      <c r="F123" s="35">
        <v>5</v>
      </c>
      <c r="G123" s="24" t="s">
        <v>60</v>
      </c>
      <c r="H123" s="72" t="s">
        <v>61</v>
      </c>
    </row>
    <row r="124" spans="2:8" s="6" customFormat="1" ht="11.25">
      <c r="B124" s="123" t="s">
        <v>213</v>
      </c>
      <c r="C124" s="124" t="s">
        <v>214</v>
      </c>
      <c r="D124" s="125" t="s">
        <v>215</v>
      </c>
      <c r="E124" s="126">
        <v>0</v>
      </c>
      <c r="F124" s="126">
        <v>22994871.239999998</v>
      </c>
      <c r="G124" s="126">
        <v>1028887.82</v>
      </c>
      <c r="H124" s="127">
        <f>SUM(E124:G124)</f>
        <v>24023759.059999999</v>
      </c>
    </row>
    <row r="125" spans="2:8" s="6" customFormat="1" ht="11.25">
      <c r="B125" s="128" t="s">
        <v>216</v>
      </c>
      <c r="C125" s="129" t="s">
        <v>217</v>
      </c>
      <c r="D125" s="130" t="s">
        <v>218</v>
      </c>
      <c r="E125" s="64">
        <v>0</v>
      </c>
      <c r="F125" s="64">
        <v>22994871.239999998</v>
      </c>
      <c r="G125" s="64">
        <v>1028887.82</v>
      </c>
      <c r="H125" s="59">
        <f>SUM(E125:G125)</f>
        <v>24023759.059999999</v>
      </c>
    </row>
    <row r="126" spans="2:8" s="6" customFormat="1" ht="12">
      <c r="B126" s="42" t="s">
        <v>219</v>
      </c>
      <c r="C126" s="113" t="s">
        <v>220</v>
      </c>
      <c r="D126" s="114"/>
      <c r="E126" s="115">
        <f>E127-E128</f>
        <v>0</v>
      </c>
      <c r="F126" s="115">
        <f>F127-F128</f>
        <v>0</v>
      </c>
      <c r="G126" s="115">
        <f>G127-G128</f>
        <v>0</v>
      </c>
      <c r="H126" s="116">
        <f>H127-H128</f>
        <v>0</v>
      </c>
    </row>
    <row r="127" spans="2:8" s="6" customFormat="1" ht="22.5">
      <c r="B127" s="112" t="s">
        <v>221</v>
      </c>
      <c r="C127" s="43" t="s">
        <v>222</v>
      </c>
      <c r="D127" s="44" t="s">
        <v>218</v>
      </c>
      <c r="E127" s="92"/>
      <c r="F127" s="96"/>
      <c r="G127" s="96"/>
      <c r="H127" s="87">
        <f>SUM(E127:G127)</f>
        <v>0</v>
      </c>
    </row>
    <row r="128" spans="2:8" s="6" customFormat="1" ht="11.25">
      <c r="B128" s="112" t="s">
        <v>216</v>
      </c>
      <c r="C128" s="43" t="s">
        <v>223</v>
      </c>
      <c r="D128" s="44" t="s">
        <v>218</v>
      </c>
      <c r="E128" s="92"/>
      <c r="F128" s="96"/>
      <c r="G128" s="96"/>
      <c r="H128" s="87">
        <f>SUM(E128:G128)</f>
        <v>0</v>
      </c>
    </row>
    <row r="129" spans="2:8" s="6" customFormat="1" ht="12">
      <c r="B129" s="117" t="s">
        <v>224</v>
      </c>
      <c r="C129" s="129" t="s">
        <v>225</v>
      </c>
      <c r="D129" s="130" t="s">
        <v>218</v>
      </c>
      <c r="E129" s="64"/>
      <c r="F129" s="64"/>
      <c r="G129" s="64"/>
      <c r="H129" s="59">
        <f>SUM(E129:G129)</f>
        <v>0</v>
      </c>
    </row>
    <row r="130" spans="2:8" s="6" customFormat="1" ht="24">
      <c r="B130" s="131" t="s">
        <v>226</v>
      </c>
      <c r="C130" s="129" t="s">
        <v>227</v>
      </c>
      <c r="D130" s="130"/>
      <c r="E130" s="132">
        <f>E131-E155</f>
        <v>0</v>
      </c>
      <c r="F130" s="132">
        <f>F131-F155</f>
        <v>-214819615.89000002</v>
      </c>
      <c r="G130" s="132">
        <f>G131-G155</f>
        <v>255224.34</v>
      </c>
      <c r="H130" s="133">
        <f>H131-H155</f>
        <v>-214564391.55000001</v>
      </c>
    </row>
    <row r="131" spans="2:8" s="6" customFormat="1" ht="22.5">
      <c r="B131" s="134" t="s">
        <v>228</v>
      </c>
      <c r="C131" s="129" t="s">
        <v>229</v>
      </c>
      <c r="D131" s="130"/>
      <c r="E131" s="135">
        <f>E132+E135+E138+E141+E144+E147</f>
        <v>-20900079.969999999</v>
      </c>
      <c r="F131" s="135">
        <f>F132+F135+F138+F141+F144+F147</f>
        <v>-209278944.74000001</v>
      </c>
      <c r="G131" s="135">
        <f>G132+G135+G138+G141+G144+G147</f>
        <v>336246.02</v>
      </c>
      <c r="H131" s="136">
        <f>H132+H135+H138+H141+H144+H147</f>
        <v>-229842778.69</v>
      </c>
    </row>
    <row r="132" spans="2:8" s="6" customFormat="1" ht="12">
      <c r="B132" s="42" t="s">
        <v>230</v>
      </c>
      <c r="C132" s="129" t="s">
        <v>231</v>
      </c>
      <c r="D132" s="130"/>
      <c r="E132" s="45">
        <f>E133-E134</f>
        <v>0</v>
      </c>
      <c r="F132" s="45">
        <f>F133-F134</f>
        <v>-6060</v>
      </c>
      <c r="G132" s="45">
        <f>G133-G134</f>
        <v>392602.03</v>
      </c>
      <c r="H132" s="46">
        <f>H133-H134</f>
        <v>386542.02999999747</v>
      </c>
    </row>
    <row r="133" spans="2:8" s="6" customFormat="1" ht="11.25">
      <c r="B133" s="128" t="s">
        <v>232</v>
      </c>
      <c r="C133" s="129" t="s">
        <v>233</v>
      </c>
      <c r="D133" s="130" t="s">
        <v>234</v>
      </c>
      <c r="E133" s="64">
        <v>93725</v>
      </c>
      <c r="F133" s="64">
        <v>20283246.600000001</v>
      </c>
      <c r="G133" s="64">
        <v>1536223.74</v>
      </c>
      <c r="H133" s="59">
        <f>SUM(E133:G133)</f>
        <v>21913195.34</v>
      </c>
    </row>
    <row r="134" spans="2:8" s="6" customFormat="1" ht="11.25">
      <c r="B134" s="128" t="s">
        <v>235</v>
      </c>
      <c r="C134" s="129" t="s">
        <v>236</v>
      </c>
      <c r="D134" s="130" t="s">
        <v>237</v>
      </c>
      <c r="E134" s="62">
        <v>93725</v>
      </c>
      <c r="F134" s="62">
        <v>20289306.600000001</v>
      </c>
      <c r="G134" s="62">
        <v>1143621.71</v>
      </c>
      <c r="H134" s="59">
        <f>SUM(E134:G134)</f>
        <v>21526653.310000002</v>
      </c>
    </row>
    <row r="135" spans="2:8" s="6" customFormat="1" ht="12">
      <c r="B135" s="117" t="s">
        <v>238</v>
      </c>
      <c r="C135" s="129" t="s">
        <v>195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239</v>
      </c>
      <c r="C136" s="129" t="s">
        <v>240</v>
      </c>
      <c r="D136" s="130" t="s">
        <v>241</v>
      </c>
      <c r="E136" s="64"/>
      <c r="F136" s="64"/>
      <c r="G136" s="64"/>
      <c r="H136" s="59">
        <f>SUM(E136:G136)</f>
        <v>0</v>
      </c>
    </row>
    <row r="137" spans="2:8" s="6" customFormat="1" ht="22.5">
      <c r="B137" s="128" t="s">
        <v>242</v>
      </c>
      <c r="C137" s="129" t="s">
        <v>243</v>
      </c>
      <c r="D137" s="130" t="s">
        <v>244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245</v>
      </c>
      <c r="C138" s="129" t="s">
        <v>202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246</v>
      </c>
      <c r="C139" s="129" t="s">
        <v>247</v>
      </c>
      <c r="D139" s="130" t="s">
        <v>248</v>
      </c>
      <c r="E139" s="62"/>
      <c r="F139" s="62"/>
      <c r="G139" s="62"/>
      <c r="H139" s="59">
        <f>SUM(E139:G139)</f>
        <v>0</v>
      </c>
    </row>
    <row r="140" spans="2:8" s="6" customFormat="1" ht="11.25">
      <c r="B140" s="128" t="s">
        <v>249</v>
      </c>
      <c r="C140" s="129" t="s">
        <v>250</v>
      </c>
      <c r="D140" s="130" t="s">
        <v>251</v>
      </c>
      <c r="E140" s="62"/>
      <c r="F140" s="62"/>
      <c r="G140" s="62"/>
      <c r="H140" s="59">
        <f>SUM(E140:G140)</f>
        <v>0</v>
      </c>
    </row>
    <row r="141" spans="2:8" s="6" customFormat="1" ht="12">
      <c r="B141" s="42" t="s">
        <v>252</v>
      </c>
      <c r="C141" s="129" t="s">
        <v>253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22.5">
      <c r="B142" s="128" t="s">
        <v>254</v>
      </c>
      <c r="C142" s="129" t="s">
        <v>255</v>
      </c>
      <c r="D142" s="130" t="s">
        <v>256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257</v>
      </c>
      <c r="C143" s="129" t="s">
        <v>258</v>
      </c>
      <c r="D143" s="130" t="s">
        <v>259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260</v>
      </c>
      <c r="C144" s="129" t="s">
        <v>261</v>
      </c>
      <c r="D144" s="130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6" customFormat="1" ht="11.25">
      <c r="B145" s="128" t="s">
        <v>262</v>
      </c>
      <c r="C145" s="129" t="s">
        <v>263</v>
      </c>
      <c r="D145" s="130" t="s">
        <v>264</v>
      </c>
      <c r="E145" s="64"/>
      <c r="F145" s="64"/>
      <c r="G145" s="64"/>
      <c r="H145" s="59">
        <f>SUM(E145:G145)</f>
        <v>0</v>
      </c>
    </row>
    <row r="146" spans="2:11" s="6" customFormat="1" ht="11.25">
      <c r="B146" s="128" t="s">
        <v>265</v>
      </c>
      <c r="C146" s="129" t="s">
        <v>266</v>
      </c>
      <c r="D146" s="130" t="s">
        <v>267</v>
      </c>
      <c r="E146" s="64"/>
      <c r="F146" s="64"/>
      <c r="G146" s="64"/>
      <c r="H146" s="59">
        <f>SUM(E146:G146)</f>
        <v>0</v>
      </c>
    </row>
    <row r="147" spans="2:11" s="6" customFormat="1" ht="12">
      <c r="B147" s="42" t="s">
        <v>268</v>
      </c>
      <c r="C147" s="129" t="s">
        <v>269</v>
      </c>
      <c r="D147" s="130"/>
      <c r="E147" s="45">
        <f>E148-E149</f>
        <v>-20900079.969999999</v>
      </c>
      <c r="F147" s="45">
        <f>F148-F149</f>
        <v>-209272884.74000001</v>
      </c>
      <c r="G147" s="45">
        <f>G148-G149</f>
        <v>-56356.010000000009</v>
      </c>
      <c r="H147" s="46">
        <f>H148-H149</f>
        <v>-230229320.72</v>
      </c>
    </row>
    <row r="148" spans="2:11" s="6" customFormat="1" ht="11.25">
      <c r="B148" s="128" t="s">
        <v>270</v>
      </c>
      <c r="C148" s="129" t="s">
        <v>271</v>
      </c>
      <c r="D148" s="130" t="s">
        <v>272</v>
      </c>
      <c r="E148" s="64">
        <v>1057599</v>
      </c>
      <c r="F148" s="64">
        <v>35133173.880000003</v>
      </c>
      <c r="G148" s="64">
        <v>1448836.42</v>
      </c>
      <c r="H148" s="59">
        <f>SUM(E148:G148)</f>
        <v>37639609.300000004</v>
      </c>
    </row>
    <row r="149" spans="2:11" s="6" customFormat="1" ht="12" thickBot="1">
      <c r="B149" s="128" t="s">
        <v>273</v>
      </c>
      <c r="C149" s="137" t="s">
        <v>274</v>
      </c>
      <c r="D149" s="138" t="s">
        <v>275</v>
      </c>
      <c r="E149" s="139">
        <v>21957678.969999999</v>
      </c>
      <c r="F149" s="139">
        <v>244406058.62</v>
      </c>
      <c r="G149" s="139">
        <v>1505192.43</v>
      </c>
      <c r="H149" s="69">
        <f>SUM(E149:G149)</f>
        <v>267868930.02000001</v>
      </c>
    </row>
    <row r="150" spans="2:11" s="6" customFormat="1" ht="11.25">
      <c r="B150" s="70"/>
      <c r="C150" s="70"/>
      <c r="D150" s="70"/>
      <c r="E150" s="70"/>
      <c r="F150" s="70"/>
      <c r="G150" s="70"/>
      <c r="H150" s="70" t="s">
        <v>276</v>
      </c>
    </row>
    <row r="151" spans="2:11" s="6" customFormat="1" ht="9.9499999999999993" customHeight="1">
      <c r="B151" s="21"/>
      <c r="C151" s="22" t="s">
        <v>40</v>
      </c>
      <c r="D151" s="179" t="s">
        <v>41</v>
      </c>
      <c r="E151" s="23" t="s">
        <v>42</v>
      </c>
      <c r="F151" s="23" t="s">
        <v>43</v>
      </c>
      <c r="G151" s="24" t="s">
        <v>44</v>
      </c>
      <c r="H151" s="72"/>
    </row>
    <row r="152" spans="2:11" s="6" customFormat="1" ht="12.2" customHeight="1">
      <c r="B152" s="26" t="s">
        <v>46</v>
      </c>
      <c r="C152" s="27" t="s">
        <v>47</v>
      </c>
      <c r="D152" s="180"/>
      <c r="E152" s="28" t="s">
        <v>48</v>
      </c>
      <c r="F152" s="28" t="s">
        <v>49</v>
      </c>
      <c r="G152" s="29" t="s">
        <v>50</v>
      </c>
      <c r="H152" s="73" t="s">
        <v>51</v>
      </c>
    </row>
    <row r="153" spans="2:11" s="6" customFormat="1" ht="11.25">
      <c r="B153" s="31"/>
      <c r="C153" s="27" t="s">
        <v>54</v>
      </c>
      <c r="D153" s="181"/>
      <c r="E153" s="32" t="s">
        <v>55</v>
      </c>
      <c r="F153" s="28" t="s">
        <v>56</v>
      </c>
      <c r="G153" s="29" t="s">
        <v>57</v>
      </c>
      <c r="H153" s="73"/>
    </row>
    <row r="154" spans="2:11" s="6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60</v>
      </c>
      <c r="H154" s="72" t="s">
        <v>61</v>
      </c>
    </row>
    <row r="155" spans="2:11" s="6" customFormat="1" ht="11.25">
      <c r="B155" s="140" t="s">
        <v>277</v>
      </c>
      <c r="C155" s="38" t="s">
        <v>234</v>
      </c>
      <c r="D155" s="39"/>
      <c r="E155" s="141">
        <f>E156+E159+E162+E165+E166</f>
        <v>-20900079.969999999</v>
      </c>
      <c r="F155" s="141">
        <f>F156+F159+F162+F165+F166</f>
        <v>5540671.1500000004</v>
      </c>
      <c r="G155" s="141">
        <f>G156+G159+G162+G165+G166</f>
        <v>81021.680000000022</v>
      </c>
      <c r="H155" s="142">
        <f>H156+H159+H162+H165+H166</f>
        <v>-15278387.139999995</v>
      </c>
    </row>
    <row r="156" spans="2:11" s="6" customFormat="1" ht="24">
      <c r="B156" s="42" t="s">
        <v>278</v>
      </c>
      <c r="C156" s="43" t="s">
        <v>241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>
      <c r="B157" s="112" t="s">
        <v>279</v>
      </c>
      <c r="C157" s="43" t="s">
        <v>280</v>
      </c>
      <c r="D157" s="44" t="s">
        <v>281</v>
      </c>
      <c r="E157" s="96"/>
      <c r="F157" s="96"/>
      <c r="G157" s="96"/>
      <c r="H157" s="87">
        <f>SUM(E157:G157)</f>
        <v>0</v>
      </c>
    </row>
    <row r="158" spans="2:11" s="6" customFormat="1" ht="22.5">
      <c r="B158" s="112" t="s">
        <v>282</v>
      </c>
      <c r="C158" s="43" t="s">
        <v>283</v>
      </c>
      <c r="D158" s="44" t="s">
        <v>284</v>
      </c>
      <c r="E158" s="96"/>
      <c r="F158" s="96"/>
      <c r="G158" s="96"/>
      <c r="H158" s="87">
        <f>SUM(E158:G158)</f>
        <v>0</v>
      </c>
    </row>
    <row r="159" spans="2:11" s="6" customFormat="1" ht="24">
      <c r="B159" s="42" t="s">
        <v>285</v>
      </c>
      <c r="C159" s="43" t="s">
        <v>248</v>
      </c>
      <c r="D159" s="44"/>
      <c r="E159" s="88">
        <f>E160-E161</f>
        <v>0</v>
      </c>
      <c r="F159" s="88">
        <f>F160-F161</f>
        <v>0</v>
      </c>
      <c r="G159" s="88">
        <f>G160-G161</f>
        <v>0</v>
      </c>
      <c r="H159" s="89">
        <f>H160-H161</f>
        <v>0</v>
      </c>
    </row>
    <row r="160" spans="2:11" s="6" customFormat="1" ht="22.5" customHeight="1">
      <c r="B160" s="112" t="s">
        <v>286</v>
      </c>
      <c r="C160" s="43" t="s">
        <v>287</v>
      </c>
      <c r="D160" s="44" t="s">
        <v>288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1.25" customHeight="1">
      <c r="B161" s="112" t="s">
        <v>289</v>
      </c>
      <c r="C161" s="43" t="s">
        <v>290</v>
      </c>
      <c r="D161" s="44" t="s">
        <v>291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2">
      <c r="B162" s="42" t="s">
        <v>292</v>
      </c>
      <c r="C162" s="43" t="s">
        <v>256</v>
      </c>
      <c r="D162" s="44"/>
      <c r="E162" s="88">
        <f>E163-E164</f>
        <v>0</v>
      </c>
      <c r="F162" s="88">
        <f>F163-F164</f>
        <v>466560.46000000089</v>
      </c>
      <c r="G162" s="88">
        <f>G163-G164</f>
        <v>161167.77000000002</v>
      </c>
      <c r="H162" s="89">
        <f>H163-H164</f>
        <v>627728.23000000417</v>
      </c>
      <c r="I162" s="144"/>
      <c r="J162" s="143"/>
      <c r="K162" s="143"/>
    </row>
    <row r="163" spans="2:11" s="145" customFormat="1" ht="11.25">
      <c r="B163" s="112" t="s">
        <v>293</v>
      </c>
      <c r="C163" s="43" t="s">
        <v>294</v>
      </c>
      <c r="D163" s="44" t="s">
        <v>295</v>
      </c>
      <c r="E163" s="96">
        <v>87975</v>
      </c>
      <c r="F163" s="96">
        <v>28652731.52</v>
      </c>
      <c r="G163" s="96">
        <v>1329730.76</v>
      </c>
      <c r="H163" s="87">
        <f>SUM(E163:G163)</f>
        <v>30070437.280000001</v>
      </c>
    </row>
    <row r="164" spans="2:11" s="145" customFormat="1" ht="11.25">
      <c r="B164" s="112" t="s">
        <v>296</v>
      </c>
      <c r="C164" s="43" t="s">
        <v>297</v>
      </c>
      <c r="D164" s="44" t="s">
        <v>298</v>
      </c>
      <c r="E164" s="96">
        <v>87975</v>
      </c>
      <c r="F164" s="96">
        <v>28186171.059999999</v>
      </c>
      <c r="G164" s="96">
        <v>1168562.99</v>
      </c>
      <c r="H164" s="87">
        <f>SUM(E164:G164)</f>
        <v>29442709.049999997</v>
      </c>
    </row>
    <row r="165" spans="2:11" s="145" customFormat="1" ht="12">
      <c r="B165" s="117" t="s">
        <v>299</v>
      </c>
      <c r="C165" s="43" t="s">
        <v>264</v>
      </c>
      <c r="D165" s="44" t="s">
        <v>218</v>
      </c>
      <c r="E165" s="96">
        <v>-20900079.969999999</v>
      </c>
      <c r="F165" s="96">
        <v>4620293.0199999996</v>
      </c>
      <c r="G165" s="96">
        <v>0</v>
      </c>
      <c r="H165" s="87">
        <f>SUM(E165:G165)</f>
        <v>-16279786.949999999</v>
      </c>
    </row>
    <row r="166" spans="2:11" s="145" customFormat="1" ht="12.75" thickBot="1">
      <c r="B166" s="117" t="s">
        <v>300</v>
      </c>
      <c r="C166" s="118" t="s">
        <v>272</v>
      </c>
      <c r="D166" s="146" t="s">
        <v>218</v>
      </c>
      <c r="E166" s="147">
        <v>0</v>
      </c>
      <c r="F166" s="147">
        <v>453817.67</v>
      </c>
      <c r="G166" s="147">
        <v>-80146.09</v>
      </c>
      <c r="H166" s="100">
        <f>SUM(E166:G166)</f>
        <v>373671.57999999996</v>
      </c>
      <c r="I166" s="148"/>
      <c r="J166" s="148"/>
      <c r="K166" s="148"/>
    </row>
    <row r="167" spans="2:11" s="145" customFormat="1" ht="11.25">
      <c r="B167" s="149"/>
      <c r="C167" s="150"/>
      <c r="D167" s="151"/>
      <c r="E167" s="152"/>
      <c r="F167" s="152"/>
      <c r="G167" s="152"/>
      <c r="H167" s="153"/>
      <c r="I167" s="148"/>
      <c r="K167" s="148"/>
    </row>
    <row r="168" spans="2:11" s="145" customFormat="1" ht="19.5" customHeight="1">
      <c r="B168" s="154" t="s">
        <v>301</v>
      </c>
      <c r="C168" s="182" t="s">
        <v>302</v>
      </c>
      <c r="D168" s="182"/>
      <c r="E168" s="182"/>
      <c r="F168" s="155" t="s">
        <v>303</v>
      </c>
      <c r="G168" s="156"/>
      <c r="H168" s="170" t="s">
        <v>333</v>
      </c>
      <c r="J168" s="148"/>
      <c r="K168" s="148"/>
    </row>
    <row r="169" spans="2:11" s="145" customFormat="1" ht="10.5" customHeight="1">
      <c r="B169" s="158" t="s">
        <v>304</v>
      </c>
      <c r="C169" s="178" t="s">
        <v>305</v>
      </c>
      <c r="D169" s="178"/>
      <c r="E169" s="178"/>
      <c r="G169" s="158" t="s">
        <v>306</v>
      </c>
      <c r="H169" s="159" t="s">
        <v>305</v>
      </c>
      <c r="J169" s="148"/>
      <c r="K169" s="148"/>
    </row>
    <row r="170" spans="2:11" s="145" customFormat="1" ht="30" customHeight="1">
      <c r="B170" s="160"/>
      <c r="C170" s="160"/>
      <c r="D170" s="160"/>
      <c r="G170" s="160"/>
    </row>
    <row r="171" spans="2:11" s="145" customFormat="1" ht="22.5" customHeight="1">
      <c r="B171" s="161" t="s">
        <v>307</v>
      </c>
      <c r="C171" s="183" t="s">
        <v>308</v>
      </c>
      <c r="D171" s="183"/>
      <c r="E171" s="183"/>
      <c r="F171" s="183"/>
      <c r="G171" s="183"/>
      <c r="H171" s="183"/>
    </row>
    <row r="172" spans="2:11" s="145" customFormat="1" ht="9.75" customHeight="1">
      <c r="B172" s="148"/>
      <c r="C172" s="178" t="s">
        <v>309</v>
      </c>
      <c r="D172" s="178"/>
      <c r="E172" s="178"/>
      <c r="F172" s="178"/>
      <c r="G172" s="178"/>
      <c r="H172" s="178"/>
    </row>
    <row r="173" spans="2:11" s="145" customFormat="1" ht="18.75" customHeight="1">
      <c r="B173" s="162" t="s">
        <v>310</v>
      </c>
      <c r="C173" s="182" t="s">
        <v>326</v>
      </c>
      <c r="D173" s="182"/>
      <c r="E173" s="182"/>
      <c r="F173" s="163"/>
      <c r="G173" s="182" t="s">
        <v>327</v>
      </c>
      <c r="H173" s="182"/>
      <c r="I173" s="164"/>
      <c r="J173" s="164"/>
    </row>
    <row r="174" spans="2:11" s="165" customFormat="1">
      <c r="B174" s="162" t="s">
        <v>311</v>
      </c>
      <c r="C174" s="178" t="s">
        <v>312</v>
      </c>
      <c r="D174" s="178"/>
      <c r="E174" s="178"/>
      <c r="F174" s="166" t="s">
        <v>306</v>
      </c>
      <c r="G174" s="178" t="s">
        <v>305</v>
      </c>
      <c r="H174" s="178"/>
    </row>
    <row r="175" spans="2:11" s="3" customFormat="1">
      <c r="B175" s="154" t="s">
        <v>313</v>
      </c>
      <c r="C175" s="182" t="s">
        <v>328</v>
      </c>
      <c r="D175" s="182"/>
      <c r="E175" s="182"/>
      <c r="F175" s="182" t="s">
        <v>329</v>
      </c>
      <c r="G175" s="182"/>
      <c r="H175" s="157" t="s">
        <v>330</v>
      </c>
    </row>
    <row r="176" spans="2:11" s="3" customFormat="1">
      <c r="B176" s="158" t="s">
        <v>304</v>
      </c>
      <c r="C176" s="178" t="s">
        <v>312</v>
      </c>
      <c r="D176" s="178"/>
      <c r="E176" s="178"/>
      <c r="F176" s="178" t="s">
        <v>305</v>
      </c>
      <c r="G176" s="178"/>
      <c r="H176" s="158" t="s">
        <v>314</v>
      </c>
    </row>
    <row r="177" spans="2:8" s="3" customFormat="1">
      <c r="B177" s="160"/>
      <c r="C177" s="160"/>
      <c r="D177" s="160"/>
      <c r="E177" s="145"/>
      <c r="F177" s="145"/>
      <c r="G177" s="160"/>
      <c r="H177" s="160"/>
    </row>
    <row r="178" spans="2:8" s="3" customFormat="1" ht="14.25" customHeight="1">
      <c r="B178" s="167" t="s">
        <v>331</v>
      </c>
      <c r="C178" s="160"/>
      <c r="D178" s="160"/>
      <c r="E178" s="154"/>
      <c r="F178" s="168"/>
      <c r="G178" s="168"/>
      <c r="H178" s="168"/>
    </row>
    <row r="179" spans="2:8" s="3" customFormat="1" ht="14.25" customHeight="1">
      <c r="B179" s="167"/>
      <c r="C179" s="160"/>
      <c r="D179" s="160"/>
      <c r="E179" s="154"/>
      <c r="F179" s="168"/>
      <c r="G179" s="168"/>
      <c r="H179" s="168"/>
    </row>
    <row r="180" spans="2:8" s="3" customFormat="1" ht="13.5" hidden="1" customHeight="1" thickBot="1">
      <c r="B180" s="169"/>
      <c r="C180" s="169"/>
      <c r="D180" s="169"/>
      <c r="E180" s="169"/>
      <c r="F180" s="169"/>
      <c r="G180" s="165"/>
      <c r="H180" s="165"/>
    </row>
    <row r="181" spans="2:8" s="3" customFormat="1" ht="48.75" hidden="1" customHeight="1" thickTop="1" thickBot="1">
      <c r="B181" s="1"/>
      <c r="C181" s="184"/>
      <c r="D181" s="185"/>
      <c r="E181" s="185"/>
      <c r="F181" s="186" t="s">
        <v>315</v>
      </c>
      <c r="G181" s="186"/>
      <c r="H181" s="187"/>
    </row>
    <row r="182" spans="2:8" s="3" customFormat="1" ht="13.5" hidden="1" customHeight="1" thickTop="1" thickBot="1">
      <c r="B182" s="1"/>
      <c r="C182" s="1"/>
      <c r="D182" s="1"/>
      <c r="E182" s="1"/>
      <c r="F182" s="1"/>
      <c r="G182" s="2"/>
      <c r="H182" s="2"/>
    </row>
    <row r="183" spans="2:8" s="3" customFormat="1" ht="15.75" hidden="1" thickTop="1">
      <c r="B183" s="1"/>
      <c r="C183" s="188" t="s">
        <v>316</v>
      </c>
      <c r="D183" s="189"/>
      <c r="E183" s="189"/>
      <c r="F183" s="190"/>
      <c r="G183" s="190"/>
      <c r="H183" s="191"/>
    </row>
    <row r="184" spans="2:8" s="3" customFormat="1" hidden="1">
      <c r="B184" s="1"/>
      <c r="C184" s="192" t="s">
        <v>317</v>
      </c>
      <c r="D184" s="193"/>
      <c r="E184" s="193"/>
      <c r="F184" s="194"/>
      <c r="G184" s="194"/>
      <c r="H184" s="195"/>
    </row>
    <row r="185" spans="2:8" s="3" customFormat="1" hidden="1">
      <c r="B185" s="1"/>
      <c r="C185" s="192" t="s">
        <v>318</v>
      </c>
      <c r="D185" s="193"/>
      <c r="E185" s="193"/>
      <c r="F185" s="196"/>
      <c r="G185" s="196"/>
      <c r="H185" s="197"/>
    </row>
    <row r="186" spans="2:8" s="3" customFormat="1" hidden="1">
      <c r="B186" s="1"/>
      <c r="C186" s="192" t="s">
        <v>319</v>
      </c>
      <c r="D186" s="193"/>
      <c r="E186" s="193"/>
      <c r="F186" s="196"/>
      <c r="G186" s="196"/>
      <c r="H186" s="197"/>
    </row>
    <row r="187" spans="2:8" s="3" customFormat="1" hidden="1">
      <c r="B187" s="1"/>
      <c r="C187" s="192" t="s">
        <v>320</v>
      </c>
      <c r="D187" s="193"/>
      <c r="E187" s="193"/>
      <c r="F187" s="196"/>
      <c r="G187" s="196"/>
      <c r="H187" s="197"/>
    </row>
    <row r="188" spans="2:8" s="3" customFormat="1" hidden="1">
      <c r="B188" s="1"/>
      <c r="C188" s="192" t="s">
        <v>321</v>
      </c>
      <c r="D188" s="193"/>
      <c r="E188" s="193"/>
      <c r="F188" s="194"/>
      <c r="G188" s="194"/>
      <c r="H188" s="195"/>
    </row>
    <row r="189" spans="2:8" s="3" customFormat="1" hidden="1">
      <c r="B189" s="1"/>
      <c r="C189" s="192" t="s">
        <v>322</v>
      </c>
      <c r="D189" s="193"/>
      <c r="E189" s="193"/>
      <c r="F189" s="194"/>
      <c r="G189" s="194"/>
      <c r="H189" s="195"/>
    </row>
    <row r="190" spans="2:8" s="3" customFormat="1" hidden="1">
      <c r="B190" s="1"/>
      <c r="C190" s="192" t="s">
        <v>323</v>
      </c>
      <c r="D190" s="193"/>
      <c r="E190" s="193"/>
      <c r="F190" s="196"/>
      <c r="G190" s="196"/>
      <c r="H190" s="197"/>
    </row>
    <row r="191" spans="2:8" s="3" customFormat="1" ht="15.75" hidden="1" thickBot="1">
      <c r="B191" s="1"/>
      <c r="C191" s="200" t="s">
        <v>324</v>
      </c>
      <c r="D191" s="201"/>
      <c r="E191" s="201"/>
      <c r="F191" s="202"/>
      <c r="G191" s="202"/>
      <c r="H191" s="203"/>
    </row>
    <row r="192" spans="2:8" s="3" customFormat="1" ht="4.5" hidden="1" customHeight="1" thickTop="1">
      <c r="B192" s="1"/>
      <c r="C192" s="198"/>
      <c r="D192" s="198"/>
      <c r="E192" s="198"/>
      <c r="F192" s="199"/>
      <c r="G192" s="199"/>
      <c r="H192" s="199"/>
    </row>
    <row r="193" spans="1:11" s="3" customFormat="1" hidden="1">
      <c r="B193" s="1"/>
      <c r="C193" s="1"/>
      <c r="D193" s="1"/>
      <c r="E193" s="1"/>
      <c r="F193" s="1"/>
      <c r="G193" s="2"/>
      <c r="H193" s="2"/>
    </row>
    <row r="194" spans="1:11" ht="15.75">
      <c r="A194" s="3"/>
      <c r="B194" s="1"/>
      <c r="C194" s="1"/>
      <c r="D194" s="1"/>
      <c r="E194" s="1"/>
      <c r="F194" s="1"/>
      <c r="G194" s="2"/>
      <c r="H194" s="2"/>
      <c r="I194" s="3"/>
      <c r="J194" s="3"/>
      <c r="K194" s="3"/>
    </row>
  </sheetData>
  <mergeCells count="45">
    <mergeCell ref="C192:E192"/>
    <mergeCell ref="F192:H192"/>
    <mergeCell ref="C189:E189"/>
    <mergeCell ref="F189:H189"/>
    <mergeCell ref="C190:E190"/>
    <mergeCell ref="F190:H190"/>
    <mergeCell ref="C191:E191"/>
    <mergeCell ref="F191:H191"/>
    <mergeCell ref="C186:E186"/>
    <mergeCell ref="F186:H186"/>
    <mergeCell ref="C187:E187"/>
    <mergeCell ref="F187:H187"/>
    <mergeCell ref="C188:E188"/>
    <mergeCell ref="F188:H188"/>
    <mergeCell ref="C183:E183"/>
    <mergeCell ref="F183:H183"/>
    <mergeCell ref="C184:E184"/>
    <mergeCell ref="F184:H184"/>
    <mergeCell ref="C185:E185"/>
    <mergeCell ref="F185:H185"/>
    <mergeCell ref="C175:E175"/>
    <mergeCell ref="F175:G175"/>
    <mergeCell ref="C176:E176"/>
    <mergeCell ref="F176:G176"/>
    <mergeCell ref="C181:E181"/>
    <mergeCell ref="F181:H181"/>
    <mergeCell ref="C174:E174"/>
    <mergeCell ref="G174:H174"/>
    <mergeCell ref="D13:D15"/>
    <mergeCell ref="D39:D41"/>
    <mergeCell ref="D83:D85"/>
    <mergeCell ref="D120:D122"/>
    <mergeCell ref="D151:D153"/>
    <mergeCell ref="C168:E168"/>
    <mergeCell ref="C169:E169"/>
    <mergeCell ref="C171:H171"/>
    <mergeCell ref="C172:H172"/>
    <mergeCell ref="C173:E173"/>
    <mergeCell ref="G173:H173"/>
    <mergeCell ref="C8:F9"/>
    <mergeCell ref="B2:G2"/>
    <mergeCell ref="D4:E4"/>
    <mergeCell ref="C5:F5"/>
    <mergeCell ref="C6:F6"/>
    <mergeCell ref="C7:F7"/>
  </mergeCells>
  <pageMargins left="0.39370078740157483" right="0.19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81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'0503721'!TR_30200296437_2362057511</vt:lpstr>
      <vt:lpstr>'0503721'!TR_30200296437_2362057512</vt:lpstr>
      <vt:lpstr>'0503721'!TR_30200296447</vt:lpstr>
      <vt:lpstr>'0503721'!TR_30200296457_2362057527</vt:lpstr>
      <vt:lpstr>'0503721'!TR_30200296457_2362057528</vt:lpstr>
      <vt:lpstr>'0503721'!TR_30200296457_2362057529</vt:lpstr>
      <vt:lpstr>'0503721'!TR_30200296467</vt:lpstr>
      <vt:lpstr>'0503721'!TR_30200296477</vt:lpstr>
      <vt:lpstr>'0503721'!TR_30200296487</vt:lpstr>
      <vt:lpstr>'0503721'!TR_30200296497_2362057509</vt:lpstr>
      <vt:lpstr>'0503721'!TR_30200296497_2362057510</vt:lpstr>
      <vt:lpstr>'0503721'!TR_30200296507_2362057516</vt:lpstr>
      <vt:lpstr>'0503721'!TR_30200296507_2362057517</vt:lpstr>
      <vt:lpstr>'0503721'!TR_30200296517_2362057525</vt:lpstr>
      <vt:lpstr>'0503721'!TR_30200296517_2362057526</vt:lpstr>
      <vt:lpstr>'0503721'!TR_30200296527_2362057508</vt:lpstr>
      <vt:lpstr>'0503721'!TR_30200296537</vt:lpstr>
      <vt:lpstr>'0503721'!TR_30200296547_2362057518</vt:lpstr>
      <vt:lpstr>'0503721'!TR_30200296547_2362057519</vt:lpstr>
      <vt:lpstr>'0503721'!TR_30200296547_2362057520</vt:lpstr>
      <vt:lpstr>'0503721'!TR_30200296547_2362057521</vt:lpstr>
      <vt:lpstr>'0503721'!TR_30200296557</vt:lpstr>
      <vt:lpstr>'0503721'!TR_30200296567_2362057522</vt:lpstr>
      <vt:lpstr>'0503721'!TR_30200296577_2362057523</vt:lpstr>
      <vt:lpstr>'0503721'!TR_30200296577_2362057524</vt:lpstr>
      <vt:lpstr>'0503721'!TR_30200296587_2362057513</vt:lpstr>
      <vt:lpstr>'0503721'!TR_30200296587_2362057514</vt:lpstr>
      <vt:lpstr>'0503721'!TR_30200296587_2362057515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2024-03-20T13:23:35Z</cp:lastPrinted>
  <dcterms:created xsi:type="dcterms:W3CDTF">2024-03-11T13:51:08Z</dcterms:created>
  <dcterms:modified xsi:type="dcterms:W3CDTF">2024-03-20T14:05:35Z</dcterms:modified>
</cp:coreProperties>
</file>